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2"/>
  <workbookPr codeName="ThisWorkbook"/>
  <mc:AlternateContent xmlns:mc="http://schemas.openxmlformats.org/markup-compatibility/2006">
    <mc:Choice Requires="x15">
      <x15ac:absPath xmlns:x15ac="http://schemas.microsoft.com/office/spreadsheetml/2010/11/ac" url="https://avcanada-my.sharepoint.com/personal/stefan_k_av-canada_com/Documents/Shared AVC files/Trade Show Order Forms/2023 Tradeshow Order Forms/"/>
    </mc:Choice>
  </mc:AlternateContent>
  <xr:revisionPtr revIDLastSave="0" documentId="8_{8884B8C8-72B5-457F-BBB6-2CBD56FF220B}" xr6:coauthVersionLast="47" xr6:coauthVersionMax="47" xr10:uidLastSave="{00000000-0000-0000-0000-000000000000}"/>
  <bookViews>
    <workbookView xWindow="28680" yWindow="-120" windowWidth="29040" windowHeight="15840" xr2:uid="{00000000-000D-0000-FFFF-FFFF00000000}"/>
  </bookViews>
  <sheets>
    <sheet name="DATE IN" sheetId="1" r:id="rId1"/>
  </sheets>
  <definedNames>
    <definedName name="_xlnm.Print_Area" localSheetId="0">'DATE IN'!$O$1</definedName>
    <definedName name="Text56" localSheetId="0">'DATE IN'!$S$34</definedName>
    <definedName name="Text58" localSheetId="0">'DATE IN'!#REF!</definedName>
  </definedNames>
  <calcPr calcId="191028" concurrentCalc="0"/>
  <customWorkbookViews>
    <customWorkbookView name="Custom" guid="{DF3A92A1-B585-4042-A22B-1D444D090F1E}" includePrintSettings="0" includeHiddenRowCol="0" maximized="1" xWindow="-8" yWindow="-8" windowWidth="1936" windowHeight="1056" activeSheetId="1" showFormula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1" l="1"/>
  <c r="N34" i="1"/>
  <c r="N19" i="1"/>
  <c r="N38" i="1"/>
  <c r="O49" i="1"/>
  <c r="M19" i="1"/>
  <c r="L19" i="1"/>
  <c r="O64" i="1"/>
  <c r="N39" i="1"/>
  <c r="N30" i="1"/>
  <c r="N25" i="1"/>
  <c r="N41" i="1"/>
  <c r="N23" i="1"/>
  <c r="N28" i="1"/>
  <c r="N42" i="1"/>
  <c r="N24" i="1"/>
  <c r="N37" i="1"/>
  <c r="N27" i="1"/>
  <c r="N26" i="1"/>
  <c r="N29" i="1"/>
  <c r="N31" i="1"/>
  <c r="N40" i="1"/>
  <c r="N32" i="1"/>
  <c r="O24" i="1"/>
  <c r="O39" i="1"/>
  <c r="O33" i="1"/>
  <c r="O32" i="1"/>
  <c r="O29" i="1"/>
  <c r="O31" i="1"/>
  <c r="O40" i="1"/>
  <c r="O27" i="1"/>
  <c r="O26" i="1"/>
  <c r="O41" i="1"/>
  <c r="O30" i="1"/>
  <c r="O38" i="1"/>
  <c r="O28" i="1"/>
  <c r="O37" i="1"/>
  <c r="O25" i="1"/>
  <c r="O42" i="1"/>
  <c r="O23" i="1"/>
  <c r="O46" i="1"/>
  <c r="O47" i="1"/>
  <c r="O48" i="1"/>
  <c r="Q54" i="1"/>
  <c r="O53" i="1"/>
  <c r="Q55" i="1"/>
  <c r="O54" i="1"/>
  <c r="O55" i="1"/>
  <c r="O56" i="1"/>
  <c r="O57" i="1"/>
</calcChain>
</file>

<file path=xl/sharedStrings.xml><?xml version="1.0" encoding="utf-8"?>
<sst xmlns="http://schemas.openxmlformats.org/spreadsheetml/2006/main" count="80" uniqueCount="79">
  <si>
    <t>THIS FORM REQUIRES TO BE SAVED TO YOUR COMPUTER AND THEN SUMMITED ELECTRONICALLY TO STEFAN.K@AV-CANADA.COM</t>
  </si>
  <si>
    <t>Audio Visual Equipment Rental Tradeshow Order Form</t>
  </si>
  <si>
    <t>Company Name:</t>
  </si>
  <si>
    <t>Show Name:</t>
  </si>
  <si>
    <t>CBAA 2023</t>
  </si>
  <si>
    <t>Ordered By:</t>
  </si>
  <si>
    <t>Facility:</t>
  </si>
  <si>
    <t>SUNWEST AVIATION LIMITED</t>
  </si>
  <si>
    <t>Address:</t>
  </si>
  <si>
    <t>Room:</t>
  </si>
  <si>
    <t>HANGAR</t>
  </si>
  <si>
    <t>Booth #</t>
  </si>
  <si>
    <t>City:</t>
  </si>
  <si>
    <t>Onsite Contact:</t>
  </si>
  <si>
    <t>Prov. / State:</t>
  </si>
  <si>
    <t>Load in Date:</t>
  </si>
  <si>
    <t xml:space="preserve">Load in Time: </t>
  </si>
  <si>
    <t>Postal/Zip Code:</t>
  </si>
  <si>
    <t>Tel:</t>
  </si>
  <si>
    <t>Start Date:</t>
  </si>
  <si>
    <t>Start Time:</t>
  </si>
  <si>
    <t>Fax:</t>
  </si>
  <si>
    <t>Email:</t>
  </si>
  <si>
    <t>Finished Date:</t>
  </si>
  <si>
    <t>Time Finished:</t>
  </si>
  <si>
    <t>METHOD OF PAYMENT: ***ALL ORDERS MUST BE PREPAID***</t>
  </si>
  <si>
    <t>Multi-Media Computer Equipment:</t>
  </si>
  <si>
    <t>Qty.</t>
  </si>
  <si>
    <t>Equipment Description</t>
  </si>
  <si>
    <t xml:space="preserve">  Prepaid Day Rate 14 Days Prior</t>
  </si>
  <si>
    <t xml:space="preserve"> Standard   Day Rate</t>
  </si>
  <si>
    <t>X Days</t>
  </si>
  <si>
    <t>Total</t>
  </si>
  <si>
    <t>COMPUTER RENTALS - PLEASE CALL FOR PRICING</t>
  </si>
  <si>
    <t>32" Flat Screen Monitor</t>
  </si>
  <si>
    <t>37" - 40" Flat Screen Monitor</t>
  </si>
  <si>
    <t>46" - 50"  Flat Screen Monitor</t>
  </si>
  <si>
    <t>65" - 70" Flat Screen Monitor* ($125 extra labour req'd per Screen)</t>
  </si>
  <si>
    <t>80" Flat Screen Monitor* ($125 extra labour req'd per Screen)</t>
  </si>
  <si>
    <t>Dual Pole Floor Stand (for our LCD's &amp; LED's only)</t>
  </si>
  <si>
    <t>46" Professional Digital Display Kiosk (Please call for more Information)</t>
  </si>
  <si>
    <t xml:space="preserve">Optional Fire/Theft Insurance (5% of Equipment Rental) To Decline Enter  "N"   </t>
  </si>
  <si>
    <t>Y</t>
  </si>
  <si>
    <t>* Additional Large Monitor Labour Charge</t>
  </si>
  <si>
    <t>If applicable, please specify your computer make and model:</t>
  </si>
  <si>
    <t>HDMI 25' Video Cable</t>
  </si>
  <si>
    <t>VGA 25' Video Cable</t>
  </si>
  <si>
    <t>Video Media Player</t>
  </si>
  <si>
    <t>6' x 6' Tripod Screen</t>
  </si>
  <si>
    <t>Lockable Moblie Device Charging Station</t>
  </si>
  <si>
    <r>
      <t>HOLOGRAM TABLETOP UNIT *(</t>
    </r>
    <r>
      <rPr>
        <i/>
        <sz val="8"/>
        <color indexed="8"/>
        <rFont val="Arial"/>
        <family val="2"/>
      </rPr>
      <t>Programming of unit extra)</t>
    </r>
  </si>
  <si>
    <t>SOUND SYSTEMS AVAILABLE UPON REQUEST</t>
  </si>
  <si>
    <t>VIDEO WALLS &amp; LED SCREENS AVAILABLE UPON REQUEST</t>
  </si>
  <si>
    <t>**We are always updating our inventory.  Please call if it’s not listed**</t>
  </si>
  <si>
    <t>Equipment Rental:</t>
  </si>
  <si>
    <t>Labour</t>
  </si>
  <si>
    <t>VISA</t>
  </si>
  <si>
    <t>MASTERCARD</t>
  </si>
  <si>
    <t>AMERICAN EXPRESS</t>
  </si>
  <si>
    <t>Delivery/Pickup</t>
  </si>
  <si>
    <t>Additional Large Monitor Setup Labour</t>
  </si>
  <si>
    <t>CREDIT CARD #:</t>
  </si>
  <si>
    <t>EXPIRY DATE (MM/YY):</t>
  </si>
  <si>
    <r>
      <t xml:space="preserve"> Additional labour - If more than 30 min. require for set up </t>
    </r>
    <r>
      <rPr>
        <b/>
        <sz val="6.5"/>
        <color indexed="8"/>
        <rFont val="Arial"/>
        <family val="2"/>
      </rPr>
      <t>AV-CANADA</t>
    </r>
    <r>
      <rPr>
        <sz val="6.5"/>
        <color indexed="9"/>
        <rFont val="Arial"/>
        <family val="2"/>
      </rPr>
      <t xml:space="preserve"> to adjust</t>
    </r>
  </si>
  <si>
    <t>CARDHOLDER NAME:</t>
  </si>
  <si>
    <t>CUSTOMER SIGNATURE:</t>
  </si>
  <si>
    <t xml:space="preserve"> </t>
  </si>
  <si>
    <t>Fire/Theft Insurance</t>
  </si>
  <si>
    <r>
      <t xml:space="preserve">IF PAYING BY CHEQUE, PLEASE FORWARD TO: 
</t>
    </r>
    <r>
      <rPr>
        <b/>
        <sz val="8"/>
        <rFont val="Arial"/>
        <family val="2"/>
      </rPr>
      <t>AV-CANADA, 1655 Queensway East, Unit 2, Mississauga, Ontario L4X 2Z5</t>
    </r>
  </si>
  <si>
    <t>Admin Fee</t>
  </si>
  <si>
    <t>SUBTOTAL:</t>
  </si>
  <si>
    <t>(Please make cheque payable to AV-CANADA)</t>
  </si>
  <si>
    <t>CHEQUE #:</t>
  </si>
  <si>
    <t>Harmonized Sales Tax 13% (R131538092)</t>
  </si>
  <si>
    <t>If you are having issues with this form, please contact Stefan Kuzyk at 905.566.5500 x221
Please forward the completed form to: stefan.k@av-canada.com or click here to open message</t>
  </si>
  <si>
    <t>TOTAL PAYMENT</t>
  </si>
  <si>
    <t>IT IS UNDERSTOOD AND AGREED THAT THE CUSTOMER ACCEPTS FULL RESPONSIBILITY FOR ANY LOSS OR DAMAGE TO THE EQUIPMENT UNTIL IT IS RETURNED TO THE LESSOR. ANY CANCELLATIONS MUST BE RECEIVED IN WRITING 21 DAYS PRIOR TO THE DELIVERY TIME, OTHERWISE FULL PAYMENT IS DUE.  FOR BEST AVAILABILITY PLEASE FAX THE ORDER ASAP.  WE THANK YOU IN ADVANCE!</t>
  </si>
  <si>
    <t>PRICES CANNOT BE CHANGED. IF ALTERED PRICING WILL BE ADJUSTED ACCORDINGLY.</t>
  </si>
  <si>
    <t>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</si>
</sst>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_(&quot;$&quot;* #,##0.00_);_(&quot;$&quot;* \(#,##0.00\);_(&quot;$&quot;* &quot;-&quot;??_);_(@_)"/>
    <numFmt numFmtId="165" formatCode="dddd&quot;,&quot;\ mmmm\ dd&quot;,&quot;\ yyyy"/>
    <numFmt numFmtId="166" formatCode="_-&quot;$&quot;* #,##0.00_-;\-&quot;$&quot;* #,##0.00_-;_-&quot;$&quot;* &quot;-&quot;??;_-@_-"/>
    <numFmt numFmtId="167" formatCode="mmmm\ d&quot;,&quot;\ yyyy"/>
    <numFmt numFmtId="168" formatCode="hh:mm"/>
    <numFmt numFmtId="169" formatCode="mmmm\ dd"/>
  </numFmts>
  <fonts count="28">
    <font>
      <sz val="11"/>
      <color indexed="8"/>
      <name val="Helvetica Neue"/>
    </font>
    <font>
      <sz val="10"/>
      <color indexed="9"/>
      <name val="Arial"/>
      <family val="2"/>
    </font>
    <font>
      <u/>
      <sz val="12.65"/>
      <color indexed="12"/>
      <name val="Helvetica Neue"/>
      <charset val="1"/>
    </font>
    <font>
      <sz val="8"/>
      <name val="Helvetica Neue"/>
      <charset val="1"/>
    </font>
    <font>
      <sz val="8"/>
      <color indexed="9"/>
      <name val="Arial"/>
      <family val="2"/>
    </font>
    <font>
      <sz val="7"/>
      <color indexed="9"/>
      <name val="Arial"/>
      <family val="2"/>
    </font>
    <font>
      <b/>
      <sz val="10"/>
      <color indexed="9"/>
      <name val="Arial"/>
      <family val="2"/>
    </font>
    <font>
      <sz val="6"/>
      <color indexed="9"/>
      <name val="Arial"/>
      <family val="2"/>
    </font>
    <font>
      <sz val="8"/>
      <color indexed="10"/>
      <name val="Arial"/>
      <family val="2"/>
    </font>
    <font>
      <b/>
      <sz val="8"/>
      <color indexed="9"/>
      <name val="Arial"/>
      <family val="2"/>
    </font>
    <font>
      <b/>
      <sz val="8"/>
      <color indexed="8"/>
      <name val="Arial"/>
      <family val="2"/>
    </font>
    <font>
      <sz val="8"/>
      <color indexed="13"/>
      <name val="Arial"/>
      <family val="2"/>
    </font>
    <font>
      <sz val="8"/>
      <color indexed="8"/>
      <name val="Arial"/>
      <family val="2"/>
    </font>
    <font>
      <sz val="8"/>
      <color indexed="14"/>
      <name val="Arial"/>
      <family val="2"/>
    </font>
    <font>
      <i/>
      <sz val="8"/>
      <color indexed="8"/>
      <name val="Arial"/>
      <family val="2"/>
    </font>
    <font>
      <i/>
      <sz val="8"/>
      <color indexed="9"/>
      <name val="Arial"/>
      <family val="2"/>
    </font>
    <font>
      <sz val="8"/>
      <name val="Arial"/>
      <family val="2"/>
    </font>
    <font>
      <sz val="6.5"/>
      <color indexed="9"/>
      <name val="Arial"/>
      <family val="2"/>
    </font>
    <font>
      <b/>
      <sz val="6.5"/>
      <color indexed="8"/>
      <name val="Arial"/>
      <family val="2"/>
    </font>
    <font>
      <b/>
      <sz val="8"/>
      <color rgb="FFFF0000"/>
      <name val="Arial"/>
      <family val="2"/>
    </font>
    <font>
      <sz val="7"/>
      <color rgb="FFFF0000"/>
      <name val="Arial"/>
      <family val="2"/>
    </font>
    <font>
      <sz val="8"/>
      <color rgb="FFFF0000"/>
      <name val="Arial"/>
      <family val="2"/>
    </font>
    <font>
      <i/>
      <sz val="8"/>
      <color rgb="FF000000"/>
      <name val="Arial"/>
      <family val="2"/>
    </font>
    <font>
      <sz val="8"/>
      <color theme="0"/>
      <name val="Arial"/>
      <family val="2"/>
    </font>
    <font>
      <b/>
      <i/>
      <u/>
      <sz val="8"/>
      <color rgb="FFFF0000"/>
      <name val="Arial"/>
      <family val="2"/>
    </font>
    <font>
      <b/>
      <i/>
      <sz val="8"/>
      <color rgb="FFFF0000"/>
      <name val="Arial"/>
      <family val="2"/>
    </font>
    <font>
      <u/>
      <sz val="8"/>
      <color rgb="FFFF0000"/>
      <name val="Helvetica Neue"/>
      <charset val="1"/>
    </font>
    <font>
      <b/>
      <sz val="8"/>
      <name val="Arial"/>
      <family val="2"/>
    </font>
  </fonts>
  <fills count="10">
    <fill>
      <patternFill patternType="none"/>
    </fill>
    <fill>
      <patternFill patternType="gray125"/>
    </fill>
    <fill>
      <patternFill patternType="solid">
        <fgColor indexed="10"/>
        <bgColor indexed="64"/>
      </patternFill>
    </fill>
    <fill>
      <patternFill patternType="solid">
        <fgColor indexed="14"/>
        <bgColor indexed="64"/>
      </patternFill>
    </fill>
    <fill>
      <patternFill patternType="solid">
        <fgColor indexed="22"/>
        <bgColor indexed="64"/>
      </patternFill>
    </fill>
    <fill>
      <patternFill patternType="solid">
        <fgColor rgb="FFECECEC"/>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74">
    <border>
      <left/>
      <right/>
      <top/>
      <bottom/>
      <diagonal/>
    </border>
    <border>
      <left style="thin">
        <color indexed="11"/>
      </left>
      <right style="thin">
        <color indexed="11"/>
      </right>
      <top style="thin">
        <color indexed="11"/>
      </top>
      <bottom style="thin">
        <color indexed="11"/>
      </bottom>
      <diagonal/>
    </border>
    <border>
      <left style="thin">
        <color indexed="9"/>
      </left>
      <right style="medium">
        <color indexed="9"/>
      </right>
      <top style="medium">
        <color indexed="9"/>
      </top>
      <bottom style="thin">
        <color indexed="9"/>
      </bottom>
      <diagonal/>
    </border>
    <border>
      <left style="thin">
        <color indexed="9"/>
      </left>
      <right style="medium">
        <color indexed="9"/>
      </right>
      <top style="thin">
        <color indexed="9"/>
      </top>
      <bottom style="thin">
        <color indexed="9"/>
      </bottom>
      <diagonal/>
    </border>
    <border>
      <left style="thin">
        <color indexed="9"/>
      </left>
      <right style="medium">
        <color indexed="9"/>
      </right>
      <top/>
      <bottom/>
      <diagonal/>
    </border>
    <border>
      <left style="thin">
        <color indexed="9"/>
      </left>
      <right style="medium">
        <color indexed="9"/>
      </right>
      <top style="thin">
        <color indexed="9"/>
      </top>
      <bottom style="thin">
        <color indexed="11"/>
      </bottom>
      <diagonal/>
    </border>
    <border>
      <left style="thin">
        <color indexed="9"/>
      </left>
      <right style="thin">
        <color indexed="9"/>
      </right>
      <top style="thin">
        <color indexed="9"/>
      </top>
      <bottom style="thin">
        <color indexed="11"/>
      </bottom>
      <diagonal/>
    </border>
    <border>
      <left style="thin">
        <color indexed="9"/>
      </left>
      <right/>
      <top style="thin">
        <color indexed="9"/>
      </top>
      <bottom style="thin">
        <color indexed="9"/>
      </bottom>
      <diagonal/>
    </border>
    <border>
      <left/>
      <right/>
      <top style="thin">
        <color indexed="9"/>
      </top>
      <bottom/>
      <diagonal/>
    </border>
    <border>
      <left/>
      <right/>
      <top/>
      <bottom style="thin">
        <color indexed="9"/>
      </bottom>
      <diagonal/>
    </border>
    <border>
      <left style="thin">
        <color indexed="9"/>
      </left>
      <right style="thin">
        <color indexed="9"/>
      </right>
      <top style="thin">
        <color indexed="9"/>
      </top>
      <bottom style="thin">
        <color indexed="9"/>
      </bottom>
      <diagonal/>
    </border>
    <border>
      <left style="thin">
        <color indexed="8"/>
      </left>
      <right style="thin">
        <color indexed="8"/>
      </right>
      <top style="thin">
        <color indexed="8"/>
      </top>
      <bottom style="thin">
        <color indexed="8"/>
      </bottom>
      <diagonal/>
    </border>
    <border>
      <left/>
      <right style="thin">
        <color indexed="9"/>
      </right>
      <top style="thin">
        <color indexed="9"/>
      </top>
      <bottom/>
      <diagonal/>
    </border>
    <border>
      <left style="thin">
        <color indexed="9"/>
      </left>
      <right/>
      <top style="thin">
        <color indexed="9"/>
      </top>
      <bottom/>
      <diagonal/>
    </border>
    <border>
      <left/>
      <right style="thin">
        <color indexed="9"/>
      </right>
      <top/>
      <bottom/>
      <diagonal/>
    </border>
    <border>
      <left style="thin">
        <color indexed="9"/>
      </left>
      <right/>
      <top/>
      <bottom/>
      <diagonal/>
    </border>
    <border>
      <left/>
      <right style="thin">
        <color indexed="11"/>
      </right>
      <top style="medium">
        <color indexed="9"/>
      </top>
      <bottom style="thin">
        <color indexed="9"/>
      </bottom>
      <diagonal/>
    </border>
    <border>
      <left style="thin">
        <color indexed="11"/>
      </left>
      <right style="thin">
        <color indexed="9"/>
      </right>
      <top style="medium">
        <color indexed="9"/>
      </top>
      <bottom style="thin">
        <color indexed="9"/>
      </bottom>
      <diagonal/>
    </border>
    <border>
      <left/>
      <right style="thin">
        <color indexed="9"/>
      </right>
      <top style="thin">
        <color indexed="9"/>
      </top>
      <bottom style="thin">
        <color indexed="9"/>
      </bottom>
      <diagonal/>
    </border>
    <border>
      <left style="medium">
        <color indexed="9"/>
      </left>
      <right/>
      <top/>
      <bottom/>
      <diagonal/>
    </border>
    <border>
      <left/>
      <right style="medium">
        <color indexed="9"/>
      </right>
      <top/>
      <bottom/>
      <diagonal/>
    </border>
    <border>
      <left/>
      <right style="thin">
        <color indexed="9"/>
      </right>
      <top/>
      <bottom style="medium">
        <color indexed="9"/>
      </bottom>
      <diagonal/>
    </border>
    <border>
      <left style="thin">
        <color indexed="64"/>
      </left>
      <right style="thin">
        <color indexed="64"/>
      </right>
      <top style="thin">
        <color indexed="64"/>
      </top>
      <bottom style="thin">
        <color indexed="64"/>
      </bottom>
      <diagonal/>
    </border>
    <border>
      <left/>
      <right/>
      <top style="thin">
        <color indexed="9"/>
      </top>
      <bottom style="thin">
        <color indexed="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11"/>
      </right>
      <top style="thin">
        <color indexed="11"/>
      </top>
      <bottom style="thin">
        <color indexed="11"/>
      </bottom>
      <diagonal/>
    </border>
    <border>
      <left style="medium">
        <color indexed="9"/>
      </left>
      <right style="thin">
        <color indexed="11"/>
      </right>
      <top style="thin">
        <color indexed="11"/>
      </top>
      <bottom style="thin">
        <color indexed="11"/>
      </bottom>
      <diagonal/>
    </border>
    <border>
      <left style="thin">
        <color indexed="9"/>
      </left>
      <right style="thin">
        <color indexed="11"/>
      </right>
      <top style="thin">
        <color indexed="11"/>
      </top>
      <bottom style="thin">
        <color indexed="11"/>
      </bottom>
      <diagonal/>
    </border>
    <border>
      <left style="thin">
        <color indexed="9"/>
      </left>
      <right style="medium">
        <color indexed="9"/>
      </right>
      <top style="thin">
        <color indexed="9"/>
      </top>
      <bottom/>
      <diagonal/>
    </border>
    <border>
      <left style="medium">
        <color indexed="9"/>
      </left>
      <right/>
      <top style="thin">
        <color indexed="9"/>
      </top>
      <bottom/>
      <diagonal/>
    </border>
    <border>
      <left/>
      <right style="thin">
        <color indexed="11"/>
      </right>
      <top style="thin">
        <color indexed="9"/>
      </top>
      <bottom style="thin">
        <color indexed="9"/>
      </bottom>
      <diagonal/>
    </border>
    <border>
      <left style="thin">
        <color indexed="11"/>
      </left>
      <right style="thin">
        <color indexed="9"/>
      </right>
      <top style="thin">
        <color indexed="9"/>
      </top>
      <bottom style="thin">
        <color indexed="9"/>
      </bottom>
      <diagonal/>
    </border>
    <border>
      <left/>
      <right/>
      <top/>
      <bottom style="medium">
        <color indexed="9"/>
      </bottom>
      <diagonal/>
    </border>
    <border>
      <left style="medium">
        <color indexed="9"/>
      </left>
      <right/>
      <top/>
      <bottom style="medium">
        <color indexed="9"/>
      </bottom>
      <diagonal/>
    </border>
    <border>
      <left/>
      <right/>
      <top style="thin">
        <color indexed="64"/>
      </top>
      <bottom style="thin">
        <color indexed="64"/>
      </bottom>
      <diagonal/>
    </border>
    <border>
      <left style="thin">
        <color indexed="9"/>
      </left>
      <right style="medium">
        <color indexed="9"/>
      </right>
      <top/>
      <bottom style="thin">
        <color indexed="9"/>
      </bottom>
      <diagonal/>
    </border>
    <border>
      <left style="medium">
        <color indexed="9"/>
      </left>
      <right/>
      <top style="thin">
        <color indexed="9"/>
      </top>
      <bottom style="thin">
        <color indexed="9"/>
      </bottom>
      <diagonal/>
    </border>
    <border>
      <left style="thin">
        <color indexed="9"/>
      </left>
      <right style="thin">
        <color indexed="11"/>
      </right>
      <top style="thin">
        <color indexed="9"/>
      </top>
      <bottom style="thin">
        <color indexed="9"/>
      </bottom>
      <diagonal/>
    </border>
    <border>
      <left style="thin">
        <color indexed="11"/>
      </left>
      <right style="thin">
        <color indexed="11"/>
      </right>
      <top style="thin">
        <color indexed="9"/>
      </top>
      <bottom style="thin">
        <color indexed="9"/>
      </bottom>
      <diagonal/>
    </border>
    <border>
      <left style="thin">
        <color indexed="9"/>
      </left>
      <right style="medium">
        <color indexed="9"/>
      </right>
      <top style="thin">
        <color indexed="11"/>
      </top>
      <bottom style="medium">
        <color indexed="9"/>
      </bottom>
      <diagonal/>
    </border>
    <border>
      <left/>
      <right/>
      <top/>
      <bottom style="thin">
        <color indexed="64"/>
      </bottom>
      <diagonal/>
    </border>
    <border>
      <left style="medium">
        <color indexed="9"/>
      </left>
      <right style="thin">
        <color indexed="11"/>
      </right>
      <top style="medium">
        <color indexed="9"/>
      </top>
      <bottom/>
      <diagonal/>
    </border>
    <border>
      <left style="thin">
        <color indexed="11"/>
      </left>
      <right style="thin">
        <color indexed="11"/>
      </right>
      <top style="medium">
        <color indexed="9"/>
      </top>
      <bottom/>
      <diagonal/>
    </border>
    <border>
      <left style="thin">
        <color indexed="11"/>
      </left>
      <right style="medium">
        <color indexed="9"/>
      </right>
      <top style="medium">
        <color indexed="9"/>
      </top>
      <bottom/>
      <diagonal/>
    </border>
    <border>
      <left/>
      <right style="thin">
        <color indexed="64"/>
      </right>
      <top/>
      <bottom/>
      <diagonal/>
    </border>
    <border>
      <left/>
      <right style="thin">
        <color indexed="9"/>
      </right>
      <top/>
      <bottom style="thin">
        <color indexed="9"/>
      </bottom>
      <diagonal/>
    </border>
    <border>
      <left style="thin">
        <color indexed="9"/>
      </left>
      <right style="thin">
        <color indexed="11"/>
      </right>
      <top style="thin">
        <color indexed="9"/>
      </top>
      <bottom style="thin">
        <color indexed="11"/>
      </bottom>
      <diagonal/>
    </border>
    <border>
      <left/>
      <right style="thin">
        <color indexed="11"/>
      </right>
      <top style="thin">
        <color indexed="9"/>
      </top>
      <bottom style="thin">
        <color indexed="11"/>
      </bottom>
      <diagonal/>
    </border>
    <border>
      <left style="thin">
        <color indexed="11"/>
      </left>
      <right style="thin">
        <color indexed="11"/>
      </right>
      <top style="thin">
        <color indexed="9"/>
      </top>
      <bottom style="thin">
        <color indexed="11"/>
      </bottom>
      <diagonal/>
    </border>
    <border>
      <left style="thin">
        <color indexed="11"/>
      </left>
      <right style="thin">
        <color indexed="9"/>
      </right>
      <top style="thin">
        <color indexed="9"/>
      </top>
      <bottom style="thin">
        <color indexed="11"/>
      </bottom>
      <diagonal/>
    </border>
    <border>
      <left style="medium">
        <color indexed="9"/>
      </left>
      <right style="thin">
        <color indexed="11"/>
      </right>
      <top style="medium">
        <color indexed="9"/>
      </top>
      <bottom style="medium">
        <color indexed="9"/>
      </bottom>
      <diagonal/>
    </border>
    <border>
      <left style="thin">
        <color indexed="11"/>
      </left>
      <right style="thin">
        <color indexed="11"/>
      </right>
      <top style="medium">
        <color indexed="9"/>
      </top>
      <bottom style="medium">
        <color indexed="9"/>
      </bottom>
      <diagonal/>
    </border>
    <border>
      <left style="thin">
        <color indexed="11"/>
      </left>
      <right style="medium">
        <color indexed="9"/>
      </right>
      <top style="medium">
        <color indexed="9"/>
      </top>
      <bottom style="medium">
        <color indexed="9"/>
      </bottom>
      <diagonal/>
    </border>
    <border>
      <left style="thin">
        <color indexed="11"/>
      </left>
      <right style="thin">
        <color indexed="11"/>
      </right>
      <top style="medium">
        <color indexed="9"/>
      </top>
      <bottom style="thin">
        <color indexed="9"/>
      </bottom>
      <diagonal/>
    </border>
    <border>
      <left style="thin">
        <color indexed="11"/>
      </left>
      <right style="thin">
        <color indexed="11"/>
      </right>
      <top/>
      <bottom style="thin">
        <color indexed="9"/>
      </bottom>
      <diagonal/>
    </border>
    <border>
      <left style="thin">
        <color indexed="11"/>
      </left>
      <right style="thin">
        <color indexed="9"/>
      </right>
      <top/>
      <bottom style="thin">
        <color indexed="9"/>
      </bottom>
      <diagonal/>
    </border>
    <border>
      <left style="medium">
        <color indexed="9"/>
      </left>
      <right/>
      <top style="thin">
        <color indexed="9"/>
      </top>
      <bottom style="thin">
        <color indexed="11"/>
      </bottom>
      <diagonal/>
    </border>
    <border>
      <left/>
      <right style="thin">
        <color indexed="9"/>
      </right>
      <top style="thin">
        <color indexed="9"/>
      </top>
      <bottom style="thin">
        <color indexed="11"/>
      </bottom>
      <diagonal/>
    </border>
    <border>
      <left style="medium">
        <color indexed="9"/>
      </left>
      <right/>
      <top/>
      <bottom style="thin">
        <color indexed="9"/>
      </bottom>
      <diagonal/>
    </border>
    <border>
      <left style="medium">
        <color indexed="9"/>
      </left>
      <right style="thin">
        <color indexed="11"/>
      </right>
      <top/>
      <bottom/>
      <diagonal/>
    </border>
    <border>
      <left style="thin">
        <color indexed="11"/>
      </left>
      <right style="thin">
        <color indexed="11"/>
      </right>
      <top/>
      <bottom/>
      <diagonal/>
    </border>
    <border>
      <left style="thin">
        <color indexed="11"/>
      </left>
      <right style="medium">
        <color indexed="9"/>
      </right>
      <top/>
      <bottom/>
      <diagonal/>
    </border>
    <border>
      <left/>
      <right style="thin">
        <color indexed="11"/>
      </right>
      <top/>
      <bottom style="medium">
        <color indexed="9"/>
      </bottom>
      <diagonal/>
    </border>
    <border>
      <left style="thin">
        <color indexed="11"/>
      </left>
      <right style="thin">
        <color indexed="11"/>
      </right>
      <top style="thin">
        <color indexed="9"/>
      </top>
      <bottom style="medium">
        <color indexed="9"/>
      </bottom>
      <diagonal/>
    </border>
    <border>
      <left style="thin">
        <color indexed="11"/>
      </left>
      <right style="thin">
        <color indexed="11"/>
      </right>
      <top/>
      <bottom style="medium">
        <color indexed="9"/>
      </bottom>
      <diagonal/>
    </border>
    <border>
      <left style="thin">
        <color indexed="11"/>
      </left>
      <right/>
      <top/>
      <bottom style="medium">
        <color indexed="9"/>
      </bottom>
      <diagonal/>
    </border>
    <border>
      <left style="medium">
        <color indexed="9"/>
      </left>
      <right/>
      <top style="medium">
        <color indexed="9"/>
      </top>
      <bottom/>
      <diagonal/>
    </border>
    <border>
      <left/>
      <right/>
      <top style="medium">
        <color indexed="9"/>
      </top>
      <bottom/>
      <diagonal/>
    </border>
    <border>
      <left/>
      <right style="medium">
        <color indexed="9"/>
      </right>
      <top style="medium">
        <color indexed="9"/>
      </top>
      <bottom/>
      <diagonal/>
    </border>
    <border>
      <left/>
      <right style="medium">
        <color indexed="9"/>
      </right>
      <top/>
      <bottom style="medium">
        <color indexed="9"/>
      </bottom>
      <diagonal/>
    </border>
    <border>
      <left/>
      <right style="medium">
        <color indexed="9"/>
      </right>
      <top style="thin">
        <color indexed="9"/>
      </top>
      <bottom/>
      <diagonal/>
    </border>
    <border>
      <left style="thin">
        <color indexed="9"/>
      </left>
      <right style="medium">
        <color indexed="9"/>
      </right>
      <top/>
      <bottom style="medium">
        <color indexed="9"/>
      </bottom>
      <diagonal/>
    </border>
    <border>
      <left/>
      <right style="medium">
        <color indexed="9"/>
      </right>
      <top/>
      <bottom style="thin">
        <color indexed="9"/>
      </bottom>
      <diagonal/>
    </border>
  </borders>
  <cellStyleXfs count="3">
    <xf numFmtId="0" fontId="0" fillId="0" borderId="0" applyNumberFormat="0" applyFill="0" applyBorder="0" applyProtection="0">
      <alignment vertical="top"/>
    </xf>
    <xf numFmtId="16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188">
    <xf numFmtId="0" fontId="0" fillId="0" borderId="0" xfId="0" applyAlignment="1"/>
    <xf numFmtId="0" fontId="4" fillId="2" borderId="0" xfId="0" applyNumberFormat="1" applyFont="1" applyFill="1" applyBorder="1" applyAlignment="1" applyProtection="1"/>
    <xf numFmtId="44" fontId="4" fillId="2" borderId="2" xfId="0" applyNumberFormat="1" applyFont="1" applyFill="1" applyBorder="1" applyAlignment="1" applyProtection="1">
      <alignment horizontal="right" vertical="center"/>
    </xf>
    <xf numFmtId="39" fontId="4" fillId="2" borderId="3" xfId="1" applyNumberFormat="1" applyFont="1" applyFill="1" applyBorder="1" applyAlignment="1" applyProtection="1">
      <alignment horizontal="right" vertical="center"/>
    </xf>
    <xf numFmtId="39" fontId="4" fillId="0" borderId="4" xfId="0" applyNumberFormat="1" applyFont="1" applyBorder="1" applyAlignment="1" applyProtection="1">
      <alignment horizontal="right" vertical="center"/>
    </xf>
    <xf numFmtId="39" fontId="9" fillId="2" borderId="5" xfId="0" applyNumberFormat="1" applyFont="1" applyFill="1" applyBorder="1" applyAlignment="1" applyProtection="1">
      <alignment horizontal="right" vertical="center"/>
    </xf>
    <xf numFmtId="0" fontId="4" fillId="2" borderId="6" xfId="0" applyNumberFormat="1" applyFont="1" applyFill="1" applyBorder="1" applyAlignment="1" applyProtection="1">
      <alignment horizontal="center" vertical="center"/>
    </xf>
    <xf numFmtId="0" fontId="4" fillId="2" borderId="6" xfId="0" applyNumberFormat="1" applyFont="1" applyFill="1" applyBorder="1" applyAlignment="1" applyProtection="1">
      <alignment horizontal="center" vertical="center" wrapText="1"/>
    </xf>
    <xf numFmtId="0" fontId="4" fillId="2" borderId="0" xfId="0" applyNumberFormat="1" applyFont="1" applyFill="1" applyBorder="1" applyAlignment="1" applyProtection="1">
      <alignment horizontal="left" vertical="center"/>
    </xf>
    <xf numFmtId="167" fontId="7" fillId="2" borderId="0" xfId="0" applyNumberFormat="1" applyFont="1" applyFill="1" applyBorder="1" applyAlignment="1" applyProtection="1">
      <alignment horizontal="left" vertical="center" shrinkToFit="1"/>
    </xf>
    <xf numFmtId="0" fontId="7" fillId="2" borderId="0" xfId="0" applyNumberFormat="1" applyFont="1" applyFill="1" applyBorder="1" applyAlignment="1" applyProtection="1">
      <alignment horizontal="right" vertical="center" shrinkToFit="1"/>
    </xf>
    <xf numFmtId="0" fontId="4" fillId="2" borderId="0" xfId="0" applyNumberFormat="1" applyFont="1" applyFill="1" applyBorder="1" applyAlignment="1" applyProtection="1">
      <alignment vertical="center"/>
    </xf>
    <xf numFmtId="0" fontId="4" fillId="0" borderId="0" xfId="0" applyNumberFormat="1" applyFont="1" applyAlignment="1" applyProtection="1">
      <alignment vertical="center"/>
    </xf>
    <xf numFmtId="0" fontId="4" fillId="2" borderId="7" xfId="0" applyNumberFormat="1" applyFont="1" applyFill="1" applyBorder="1" applyAlignment="1" applyProtection="1">
      <alignment horizontal="right" vertical="center"/>
    </xf>
    <xf numFmtId="0" fontId="8" fillId="2" borderId="8" xfId="0" applyNumberFormat="1"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8" xfId="0" applyFont="1" applyFill="1" applyBorder="1" applyAlignment="1" applyProtection="1">
      <alignment vertical="center"/>
    </xf>
    <xf numFmtId="14" fontId="8" fillId="2" borderId="8" xfId="0" applyNumberFormat="1" applyFont="1" applyFill="1" applyBorder="1" applyAlignment="1" applyProtection="1">
      <alignment vertical="center"/>
    </xf>
    <xf numFmtId="1" fontId="8" fillId="2" borderId="8" xfId="0" applyNumberFormat="1" applyFont="1" applyFill="1" applyBorder="1" applyAlignment="1" applyProtection="1">
      <alignment horizontal="center" vertical="center"/>
    </xf>
    <xf numFmtId="0" fontId="4" fillId="2" borderId="9" xfId="0" applyNumberFormat="1" applyFont="1" applyFill="1" applyBorder="1" applyAlignment="1" applyProtection="1">
      <alignment vertical="center"/>
    </xf>
    <xf numFmtId="166" fontId="4" fillId="2" borderId="10" xfId="0" applyNumberFormat="1" applyFont="1" applyFill="1" applyBorder="1" applyAlignment="1" applyProtection="1">
      <alignment horizontal="center" vertical="center"/>
    </xf>
    <xf numFmtId="166" fontId="4" fillId="2" borderId="10" xfId="0" applyNumberFormat="1" applyFont="1" applyFill="1" applyBorder="1" applyAlignment="1" applyProtection="1">
      <alignment vertical="center"/>
    </xf>
    <xf numFmtId="1" fontId="4" fillId="5" borderId="10" xfId="0" applyNumberFormat="1" applyFont="1" applyFill="1" applyBorder="1" applyAlignment="1" applyProtection="1">
      <alignment horizontal="center" vertical="center"/>
      <protection locked="0"/>
    </xf>
    <xf numFmtId="1" fontId="4" fillId="2" borderId="10" xfId="0" applyNumberFormat="1" applyFont="1" applyFill="1" applyBorder="1" applyAlignment="1" applyProtection="1">
      <alignment horizontal="center" vertical="center"/>
    </xf>
    <xf numFmtId="166" fontId="4" fillId="3" borderId="10" xfId="0" applyNumberFormat="1" applyFont="1" applyFill="1" applyBorder="1" applyAlignment="1" applyProtection="1">
      <alignment vertical="center"/>
    </xf>
    <xf numFmtId="1" fontId="4" fillId="2" borderId="8" xfId="0" applyNumberFormat="1" applyFont="1" applyFill="1" applyBorder="1" applyAlignment="1" applyProtection="1">
      <alignment horizontal="center" vertical="center"/>
    </xf>
    <xf numFmtId="49" fontId="19" fillId="5" borderId="11" xfId="0" applyNumberFormat="1" applyFont="1" applyFill="1" applyBorder="1" applyAlignment="1" applyProtection="1">
      <alignment horizontal="center" vertical="center"/>
      <protection locked="0"/>
    </xf>
    <xf numFmtId="1" fontId="13" fillId="2" borderId="0" xfId="0" applyNumberFormat="1" applyFont="1" applyFill="1" applyBorder="1" applyAlignment="1" applyProtection="1">
      <alignment vertical="center"/>
    </xf>
    <xf numFmtId="166" fontId="20" fillId="2" borderId="0" xfId="0" applyNumberFormat="1" applyFont="1" applyFill="1" applyBorder="1" applyAlignment="1" applyProtection="1">
      <alignment horizontal="right" vertical="center"/>
    </xf>
    <xf numFmtId="1" fontId="4" fillId="2" borderId="12" xfId="0" applyNumberFormat="1" applyFont="1" applyFill="1" applyBorder="1" applyAlignment="1" applyProtection="1">
      <alignment vertical="center"/>
    </xf>
    <xf numFmtId="166" fontId="4" fillId="2" borderId="13" xfId="0" applyNumberFormat="1" applyFont="1" applyFill="1" applyBorder="1" applyAlignment="1" applyProtection="1">
      <alignment vertical="center"/>
    </xf>
    <xf numFmtId="166" fontId="4" fillId="2" borderId="8" xfId="0" applyNumberFormat="1" applyFont="1" applyFill="1" applyBorder="1" applyAlignment="1" applyProtection="1">
      <alignment vertical="center"/>
    </xf>
    <xf numFmtId="166" fontId="4" fillId="3" borderId="8" xfId="0" applyNumberFormat="1" applyFont="1" applyFill="1" applyBorder="1" applyAlignment="1" applyProtection="1">
      <alignment vertical="center"/>
    </xf>
    <xf numFmtId="1" fontId="4" fillId="2" borderId="14" xfId="0" applyNumberFormat="1" applyFont="1" applyFill="1" applyBorder="1" applyAlignment="1" applyProtection="1">
      <alignment vertical="center"/>
    </xf>
    <xf numFmtId="166" fontId="4" fillId="2" borderId="15" xfId="0" applyNumberFormat="1" applyFont="1" applyFill="1" applyBorder="1" applyAlignment="1" applyProtection="1">
      <alignment vertical="center"/>
    </xf>
    <xf numFmtId="166" fontId="4" fillId="2" borderId="0" xfId="0" applyNumberFormat="1" applyFont="1" applyFill="1" applyBorder="1" applyAlignment="1" applyProtection="1">
      <alignment vertical="center"/>
    </xf>
    <xf numFmtId="1" fontId="4" fillId="2" borderId="0" xfId="0" applyNumberFormat="1" applyFont="1" applyFill="1" applyBorder="1" applyAlignment="1" applyProtection="1">
      <alignment horizontal="center" vertical="center"/>
    </xf>
    <xf numFmtId="166" fontId="4" fillId="3" borderId="0" xfId="0" applyNumberFormat="1" applyFont="1" applyFill="1" applyBorder="1" applyAlignment="1" applyProtection="1">
      <alignment vertical="center"/>
    </xf>
    <xf numFmtId="0" fontId="21" fillId="0" borderId="0" xfId="0" applyNumberFormat="1" applyFont="1" applyAlignment="1" applyProtection="1">
      <alignment vertical="center"/>
    </xf>
    <xf numFmtId="0" fontId="4" fillId="2" borderId="16" xfId="0" applyNumberFormat="1" applyFont="1" applyFill="1" applyBorder="1" applyAlignment="1" applyProtection="1">
      <alignment vertical="center"/>
    </xf>
    <xf numFmtId="0" fontId="4" fillId="2" borderId="17" xfId="0" applyNumberFormat="1" applyFont="1" applyFill="1" applyBorder="1" applyAlignment="1" applyProtection="1">
      <alignment vertical="center"/>
    </xf>
    <xf numFmtId="166" fontId="4" fillId="2" borderId="18" xfId="0" applyNumberFormat="1" applyFont="1" applyFill="1" applyBorder="1" applyAlignment="1" applyProtection="1">
      <alignment vertical="center"/>
    </xf>
    <xf numFmtId="0" fontId="4" fillId="0" borderId="19" xfId="0" applyNumberFormat="1" applyFont="1" applyBorder="1" applyAlignment="1" applyProtection="1">
      <alignment vertical="center"/>
    </xf>
    <xf numFmtId="0" fontId="4" fillId="2" borderId="0" xfId="0" applyNumberFormat="1" applyFont="1" applyFill="1" applyBorder="1" applyAlignment="1" applyProtection="1">
      <alignment horizontal="right" vertical="center"/>
    </xf>
    <xf numFmtId="0" fontId="4" fillId="2" borderId="20" xfId="0" applyNumberFormat="1" applyFont="1" applyFill="1" applyBorder="1" applyAlignment="1" applyProtection="1">
      <alignment horizontal="right" vertical="center"/>
    </xf>
    <xf numFmtId="0" fontId="4" fillId="2" borderId="19" xfId="0" applyNumberFormat="1" applyFont="1" applyFill="1" applyBorder="1" applyAlignment="1" applyProtection="1">
      <alignment horizontal="right" vertical="center"/>
    </xf>
    <xf numFmtId="0" fontId="4" fillId="0" borderId="20" xfId="0" applyNumberFormat="1" applyFont="1" applyBorder="1" applyAlignment="1" applyProtection="1">
      <alignment vertical="center"/>
    </xf>
    <xf numFmtId="164" fontId="21" fillId="0" borderId="0" xfId="0" applyNumberFormat="1" applyFont="1" applyAlignment="1" applyProtection="1">
      <alignment vertical="center"/>
    </xf>
    <xf numFmtId="0" fontId="4" fillId="2" borderId="21" xfId="0" applyNumberFormat="1" applyFont="1" applyFill="1" applyBorder="1" applyAlignment="1" applyProtection="1">
      <alignment horizontal="right" vertical="center"/>
    </xf>
    <xf numFmtId="0" fontId="4" fillId="2" borderId="20" xfId="0" applyNumberFormat="1" applyFont="1" applyFill="1" applyBorder="1" applyAlignment="1" applyProtection="1"/>
    <xf numFmtId="1" fontId="4" fillId="4" borderId="10" xfId="0" applyNumberFormat="1" applyFont="1" applyFill="1" applyBorder="1" applyAlignment="1" applyProtection="1">
      <alignment horizontal="center" vertical="center"/>
      <protection locked="0"/>
    </xf>
    <xf numFmtId="0" fontId="4" fillId="6" borderId="22" xfId="0" applyNumberFormat="1" applyFont="1" applyFill="1" applyBorder="1" applyAlignment="1" applyProtection="1">
      <alignment horizontal="center" vertical="center"/>
      <protection locked="0"/>
    </xf>
    <xf numFmtId="166" fontId="4" fillId="2" borderId="7" xfId="0" applyNumberFormat="1" applyFont="1" applyFill="1" applyBorder="1" applyAlignment="1" applyProtection="1">
      <alignment horizontal="center" vertical="center"/>
    </xf>
    <xf numFmtId="166" fontId="4" fillId="2" borderId="23" xfId="0" applyNumberFormat="1" applyFont="1" applyFill="1" applyBorder="1" applyAlignment="1" applyProtection="1">
      <alignment horizontal="center" vertical="center"/>
    </xf>
    <xf numFmtId="0" fontId="4" fillId="2" borderId="23" xfId="0" applyNumberFormat="1" applyFont="1" applyFill="1" applyBorder="1" applyAlignment="1" applyProtection="1">
      <alignment horizontal="center" vertical="center"/>
    </xf>
    <xf numFmtId="166" fontId="4" fillId="2" borderId="23" xfId="0" applyNumberFormat="1" applyFont="1" applyFill="1" applyBorder="1" applyAlignment="1" applyProtection="1">
      <alignment vertical="center"/>
    </xf>
    <xf numFmtId="0" fontId="4" fillId="2" borderId="18" xfId="0" applyNumberFormat="1" applyFont="1" applyFill="1" applyBorder="1" applyAlignment="1" applyProtection="1">
      <alignment vertical="center"/>
      <protection locked="0"/>
    </xf>
    <xf numFmtId="0" fontId="22" fillId="2" borderId="6" xfId="0" applyNumberFormat="1" applyFont="1" applyFill="1" applyBorder="1" applyAlignment="1" applyProtection="1">
      <alignment horizontal="center" vertical="center" wrapText="1"/>
    </xf>
    <xf numFmtId="0" fontId="23" fillId="2" borderId="0" xfId="0" applyNumberFormat="1" applyFont="1" applyFill="1" applyBorder="1" applyAlignment="1" applyProtection="1">
      <alignment vertical="center"/>
    </xf>
    <xf numFmtId="0" fontId="4" fillId="0" borderId="23" xfId="0" applyNumberFormat="1" applyFont="1" applyFill="1" applyBorder="1" applyAlignment="1" applyProtection="1">
      <alignment horizontal="right" vertical="center"/>
    </xf>
    <xf numFmtId="0" fontId="4" fillId="2" borderId="22" xfId="0" applyNumberFormat="1" applyFont="1" applyFill="1" applyBorder="1" applyAlignment="1" applyProtection="1">
      <alignment horizontal="right" vertical="center"/>
    </xf>
    <xf numFmtId="168" fontId="4" fillId="5" borderId="22" xfId="0" applyNumberFormat="1" applyFont="1" applyFill="1" applyBorder="1" applyAlignment="1" applyProtection="1">
      <alignment horizontal="center" vertical="center"/>
      <protection locked="0"/>
    </xf>
    <xf numFmtId="0" fontId="4" fillId="2" borderId="13" xfId="0" applyNumberFormat="1" applyFont="1" applyFill="1" applyBorder="1" applyAlignment="1" applyProtection="1">
      <alignment horizontal="right" vertical="center"/>
    </xf>
    <xf numFmtId="0" fontId="4" fillId="2" borderId="24" xfId="0" applyNumberFormat="1" applyFont="1" applyFill="1" applyBorder="1" applyAlignment="1" applyProtection="1">
      <alignment horizontal="right" vertical="center"/>
    </xf>
    <xf numFmtId="169" fontId="15" fillId="5" borderId="25" xfId="0" applyNumberFormat="1" applyFont="1" applyFill="1" applyBorder="1" applyAlignment="1" applyProtection="1">
      <alignment horizontal="center" vertical="center"/>
      <protection locked="0"/>
    </xf>
    <xf numFmtId="169" fontId="4" fillId="5" borderId="25" xfId="0" applyNumberFormat="1" applyFont="1" applyFill="1" applyBorder="1" applyAlignment="1" applyProtection="1">
      <alignment horizontal="center" vertical="center"/>
      <protection locked="0"/>
    </xf>
    <xf numFmtId="0" fontId="4" fillId="7" borderId="24" xfId="0" applyNumberFormat="1" applyFont="1" applyFill="1" applyBorder="1" applyAlignment="1" applyProtection="1">
      <alignment horizontal="right" vertical="center"/>
    </xf>
    <xf numFmtId="0" fontId="4" fillId="7" borderId="22" xfId="0" applyNumberFormat="1" applyFont="1" applyFill="1" applyBorder="1" applyAlignment="1" applyProtection="1">
      <alignment horizontal="right" vertical="center"/>
    </xf>
    <xf numFmtId="169" fontId="4" fillId="7" borderId="25" xfId="0" applyNumberFormat="1" applyFont="1" applyFill="1" applyBorder="1" applyAlignment="1" applyProtection="1">
      <alignment horizontal="center" vertical="center"/>
    </xf>
    <xf numFmtId="168" fontId="4" fillId="7" borderId="22" xfId="0" applyNumberFormat="1" applyFont="1" applyFill="1" applyBorder="1" applyAlignment="1" applyProtection="1">
      <alignment horizontal="center" vertical="center"/>
    </xf>
    <xf numFmtId="39" fontId="4" fillId="2" borderId="5" xfId="0" applyNumberFormat="1" applyFont="1" applyFill="1" applyBorder="1" applyAlignment="1" applyProtection="1">
      <alignment horizontal="right" vertical="center"/>
    </xf>
    <xf numFmtId="0" fontId="13" fillId="2" borderId="8" xfId="0" applyNumberFormat="1" applyFont="1" applyFill="1" applyBorder="1" applyAlignment="1" applyProtection="1">
      <alignment vertical="center"/>
    </xf>
    <xf numFmtId="165" fontId="21" fillId="2" borderId="26" xfId="0" applyNumberFormat="1" applyFont="1" applyFill="1" applyBorder="1" applyAlignment="1" applyProtection="1">
      <alignment vertical="center" wrapText="1"/>
    </xf>
    <xf numFmtId="0" fontId="21" fillId="2" borderId="26" xfId="0" applyNumberFormat="1" applyFont="1" applyFill="1" applyBorder="1" applyAlignment="1" applyProtection="1">
      <alignment vertical="center"/>
    </xf>
    <xf numFmtId="0" fontId="21" fillId="2" borderId="27" xfId="0" applyNumberFormat="1" applyFont="1" applyFill="1" applyBorder="1" applyAlignment="1" applyProtection="1">
      <alignment vertical="center"/>
    </xf>
    <xf numFmtId="0" fontId="21" fillId="2" borderId="1" xfId="0" applyNumberFormat="1" applyFont="1" applyFill="1" applyBorder="1" applyAlignment="1" applyProtection="1">
      <alignment vertical="center"/>
    </xf>
    <xf numFmtId="0" fontId="21" fillId="2" borderId="28" xfId="0" applyNumberFormat="1" applyFont="1" applyFill="1" applyBorder="1" applyAlignment="1" applyProtection="1">
      <alignment vertical="center"/>
    </xf>
    <xf numFmtId="3" fontId="21" fillId="2" borderId="26" xfId="0" applyNumberFormat="1" applyFont="1" applyFill="1" applyBorder="1" applyAlignment="1" applyProtection="1">
      <alignment vertical="center"/>
    </xf>
    <xf numFmtId="0" fontId="19" fillId="0" borderId="0" xfId="0" applyNumberFormat="1" applyFont="1" applyAlignment="1" applyProtection="1">
      <alignment vertical="center"/>
    </xf>
    <xf numFmtId="39" fontId="4" fillId="2" borderId="29" xfId="0" applyNumberFormat="1" applyFont="1" applyFill="1" applyBorder="1" applyAlignment="1" applyProtection="1">
      <alignment vertical="center"/>
    </xf>
    <xf numFmtId="44" fontId="21" fillId="0" borderId="0" xfId="0" applyNumberFormat="1" applyFont="1" applyAlignment="1" applyProtection="1">
      <alignment vertical="center"/>
    </xf>
    <xf numFmtId="0" fontId="23" fillId="2" borderId="19" xfId="0" applyNumberFormat="1" applyFont="1" applyFill="1" applyBorder="1" applyAlignment="1" applyProtection="1">
      <alignment vertical="center"/>
    </xf>
    <xf numFmtId="1" fontId="4" fillId="5" borderId="72" xfId="0" applyNumberFormat="1" applyFont="1" applyFill="1" applyBorder="1" applyAlignment="1" applyProtection="1">
      <alignment horizontal="center" vertical="center"/>
      <protection locked="0"/>
    </xf>
    <xf numFmtId="0" fontId="24" fillId="0" borderId="0" xfId="0" applyFont="1" applyBorder="1" applyAlignment="1" applyProtection="1">
      <alignment horizontal="center" vertical="center"/>
    </xf>
    <xf numFmtId="0" fontId="4" fillId="2" borderId="31" xfId="0" applyNumberFormat="1" applyFont="1" applyFill="1" applyBorder="1" applyAlignment="1" applyProtection="1">
      <alignment horizontal="center" vertical="center" wrapText="1"/>
    </xf>
    <xf numFmtId="0" fontId="4" fillId="2" borderId="32" xfId="0" applyNumberFormat="1" applyFont="1" applyFill="1" applyBorder="1" applyAlignment="1" applyProtection="1">
      <alignment horizontal="center" vertical="center" wrapText="1"/>
    </xf>
    <xf numFmtId="0" fontId="9" fillId="2" borderId="8" xfId="0" applyNumberFormat="1" applyFont="1" applyFill="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33" xfId="0" applyFont="1" applyBorder="1" applyAlignment="1" applyProtection="1">
      <alignment horizontal="center" vertical="center"/>
    </xf>
    <xf numFmtId="0" fontId="10" fillId="0" borderId="21" xfId="0" applyFont="1" applyBorder="1" applyAlignment="1" applyProtection="1">
      <alignment horizontal="center" vertical="center"/>
    </xf>
    <xf numFmtId="0" fontId="6" fillId="2" borderId="34" xfId="0" applyNumberFormat="1" applyFont="1" applyFill="1" applyBorder="1" applyAlignment="1" applyProtection="1">
      <alignment horizontal="center" vertical="center"/>
    </xf>
    <xf numFmtId="0" fontId="6" fillId="2" borderId="33" xfId="0" applyNumberFormat="1" applyFont="1" applyFill="1" applyBorder="1" applyAlignment="1" applyProtection="1">
      <alignment horizontal="center" vertical="center"/>
    </xf>
    <xf numFmtId="0" fontId="4" fillId="2" borderId="37" xfId="0" applyNumberFormat="1" applyFont="1" applyFill="1" applyBorder="1" applyAlignment="1" applyProtection="1">
      <alignment horizontal="center" vertical="center"/>
    </xf>
    <xf numFmtId="0" fontId="4" fillId="2" borderId="18" xfId="0" applyNumberFormat="1" applyFont="1" applyFill="1" applyBorder="1" applyAlignment="1" applyProtection="1">
      <alignment horizontal="center" vertical="center"/>
    </xf>
    <xf numFmtId="164" fontId="9" fillId="2" borderId="5" xfId="0" applyNumberFormat="1" applyFont="1" applyFill="1" applyBorder="1" applyAlignment="1" applyProtection="1">
      <alignment horizontal="right" vertical="center"/>
    </xf>
    <xf numFmtId="164" fontId="9" fillId="2" borderId="40" xfId="0" applyNumberFormat="1" applyFont="1" applyFill="1" applyBorder="1" applyAlignment="1" applyProtection="1">
      <alignment horizontal="right" vertical="center"/>
    </xf>
    <xf numFmtId="0" fontId="5" fillId="2" borderId="0" xfId="0" applyNumberFormat="1" applyFont="1" applyFill="1" applyBorder="1" applyAlignment="1" applyProtection="1">
      <alignment horizontal="center" vertical="center" wrapText="1"/>
    </xf>
    <xf numFmtId="0" fontId="5" fillId="2" borderId="57" xfId="0" applyNumberFormat="1" applyFont="1" applyFill="1" applyBorder="1" applyAlignment="1" applyProtection="1">
      <alignment horizontal="center" vertical="center" wrapText="1"/>
    </xf>
    <xf numFmtId="0" fontId="5" fillId="2" borderId="58" xfId="0" applyNumberFormat="1" applyFont="1" applyFill="1" applyBorder="1" applyAlignment="1" applyProtection="1">
      <alignment horizontal="center" vertical="center" wrapText="1"/>
    </xf>
    <xf numFmtId="0" fontId="9" fillId="2" borderId="37" xfId="0" applyNumberFormat="1" applyFont="1" applyFill="1" applyBorder="1" applyAlignment="1" applyProtection="1">
      <alignment horizontal="right" vertical="center"/>
    </xf>
    <xf numFmtId="0" fontId="9" fillId="2" borderId="18" xfId="0" applyNumberFormat="1" applyFont="1" applyFill="1" applyBorder="1" applyAlignment="1" applyProtection="1">
      <alignment horizontal="right" vertical="center"/>
    </xf>
    <xf numFmtId="0" fontId="26" fillId="9" borderId="67" xfId="2" applyNumberFormat="1" applyFont="1" applyFill="1" applyBorder="1" applyAlignment="1" applyProtection="1">
      <alignment horizontal="center" vertical="center" wrapText="1"/>
      <protection locked="0"/>
    </xf>
    <xf numFmtId="0" fontId="26" fillId="9" borderId="68" xfId="2" applyNumberFormat="1" applyFont="1" applyFill="1" applyBorder="1" applyAlignment="1" applyProtection="1">
      <alignment horizontal="center" vertical="center" wrapText="1"/>
      <protection locked="0"/>
    </xf>
    <xf numFmtId="0" fontId="26" fillId="9" borderId="69" xfId="2" applyNumberFormat="1" applyFont="1" applyFill="1" applyBorder="1" applyAlignment="1" applyProtection="1">
      <alignment horizontal="center" vertical="center" wrapText="1"/>
      <protection locked="0"/>
    </xf>
    <xf numFmtId="0" fontId="26" fillId="9" borderId="34" xfId="2" applyNumberFormat="1" applyFont="1" applyFill="1" applyBorder="1" applyAlignment="1" applyProtection="1">
      <alignment horizontal="center" vertical="center" wrapText="1"/>
      <protection locked="0"/>
    </xf>
    <xf numFmtId="0" fontId="26" fillId="9" borderId="33" xfId="2" applyNumberFormat="1" applyFont="1" applyFill="1" applyBorder="1" applyAlignment="1" applyProtection="1">
      <alignment horizontal="center" vertical="center" wrapText="1"/>
      <protection locked="0"/>
    </xf>
    <xf numFmtId="0" fontId="26" fillId="9" borderId="70" xfId="2" applyNumberFormat="1" applyFont="1" applyFill="1" applyBorder="1" applyAlignment="1" applyProtection="1">
      <alignment horizontal="center" vertical="center" wrapText="1"/>
      <protection locked="0"/>
    </xf>
    <xf numFmtId="0" fontId="16" fillId="2" borderId="30" xfId="0" applyNumberFormat="1" applyFont="1" applyFill="1" applyBorder="1" applyAlignment="1" applyProtection="1">
      <alignment horizontal="center" vertical="center" wrapText="1"/>
    </xf>
    <xf numFmtId="0" fontId="16" fillId="2" borderId="8" xfId="0" applyNumberFormat="1" applyFont="1" applyFill="1" applyBorder="1" applyAlignment="1" applyProtection="1">
      <alignment horizontal="center" vertical="center" wrapText="1"/>
    </xf>
    <xf numFmtId="0" fontId="16" fillId="2" borderId="71" xfId="0" applyNumberFormat="1" applyFont="1" applyFill="1" applyBorder="1" applyAlignment="1" applyProtection="1">
      <alignment horizontal="center" vertical="center" wrapText="1"/>
    </xf>
    <xf numFmtId="0" fontId="16" fillId="2" borderId="59" xfId="0" applyNumberFormat="1" applyFont="1" applyFill="1" applyBorder="1" applyAlignment="1" applyProtection="1">
      <alignment horizontal="center" vertical="center" wrapText="1"/>
    </xf>
    <xf numFmtId="0" fontId="16" fillId="2" borderId="9" xfId="0" applyNumberFormat="1" applyFont="1" applyFill="1" applyBorder="1" applyAlignment="1" applyProtection="1">
      <alignment horizontal="center" vertical="center" wrapText="1"/>
    </xf>
    <xf numFmtId="0" fontId="16" fillId="2" borderId="73" xfId="0" applyNumberFormat="1" applyFont="1" applyFill="1" applyBorder="1" applyAlignment="1" applyProtection="1">
      <alignment horizontal="center" vertical="center" wrapText="1"/>
    </xf>
    <xf numFmtId="0" fontId="4" fillId="2" borderId="10" xfId="0" applyNumberFormat="1" applyFont="1" applyFill="1" applyBorder="1" applyAlignment="1" applyProtection="1">
      <alignment vertical="center"/>
    </xf>
    <xf numFmtId="0" fontId="4" fillId="2" borderId="38" xfId="0" applyNumberFormat="1" applyFont="1" applyFill="1" applyBorder="1" applyAlignment="1" applyProtection="1">
      <alignment vertical="center"/>
    </xf>
    <xf numFmtId="0" fontId="4" fillId="2" borderId="31" xfId="0" applyNumberFormat="1" applyFont="1" applyFill="1" applyBorder="1" applyAlignment="1" applyProtection="1">
      <alignment vertical="center"/>
    </xf>
    <xf numFmtId="0" fontId="4" fillId="2" borderId="39" xfId="0" applyNumberFormat="1" applyFont="1" applyFill="1" applyBorder="1" applyAlignment="1" applyProtection="1">
      <alignment vertical="center"/>
    </xf>
    <xf numFmtId="0" fontId="4" fillId="2" borderId="32" xfId="0" applyNumberFormat="1" applyFont="1" applyFill="1" applyBorder="1" applyAlignment="1" applyProtection="1">
      <alignment vertical="center"/>
    </xf>
    <xf numFmtId="0" fontId="25" fillId="2" borderId="8" xfId="0" applyNumberFormat="1" applyFont="1" applyFill="1" applyBorder="1" applyAlignment="1" applyProtection="1">
      <alignment horizontal="right" vertical="center"/>
    </xf>
    <xf numFmtId="0" fontId="25" fillId="0" borderId="8" xfId="0" applyFont="1" applyBorder="1" applyAlignment="1" applyProtection="1">
      <alignment horizontal="right" vertical="center"/>
    </xf>
    <xf numFmtId="166" fontId="4" fillId="2" borderId="8" xfId="0" applyNumberFormat="1" applyFont="1" applyFill="1" applyBorder="1" applyAlignment="1" applyProtection="1">
      <alignment horizontal="center" vertical="center" wrapText="1"/>
    </xf>
    <xf numFmtId="166" fontId="4" fillId="2" borderId="12" xfId="0" applyNumberFormat="1" applyFont="1" applyFill="1" applyBorder="1" applyAlignment="1" applyProtection="1">
      <alignment horizontal="center" vertical="center" wrapText="1"/>
    </xf>
    <xf numFmtId="166" fontId="4" fillId="2" borderId="9" xfId="0" applyNumberFormat="1" applyFont="1" applyFill="1" applyBorder="1" applyAlignment="1" applyProtection="1">
      <alignment horizontal="center" vertical="center" wrapText="1"/>
    </xf>
    <xf numFmtId="166" fontId="4" fillId="2" borderId="46" xfId="0" applyNumberFormat="1" applyFont="1" applyFill="1" applyBorder="1" applyAlignment="1" applyProtection="1">
      <alignment horizontal="center" vertical="center" wrapText="1"/>
    </xf>
    <xf numFmtId="0" fontId="4" fillId="2" borderId="19" xfId="0" applyNumberFormat="1" applyFont="1" applyFill="1" applyBorder="1" applyAlignment="1" applyProtection="1">
      <alignment horizontal="right" vertical="center"/>
    </xf>
    <xf numFmtId="0" fontId="4" fillId="2" borderId="0" xfId="0" applyNumberFormat="1" applyFont="1" applyFill="1" applyBorder="1" applyAlignment="1" applyProtection="1">
      <alignment horizontal="right" vertical="center"/>
    </xf>
    <xf numFmtId="39" fontId="4" fillId="2" borderId="29" xfId="0" applyNumberFormat="1" applyFont="1" applyFill="1" applyBorder="1" applyAlignment="1" applyProtection="1">
      <alignment horizontal="right" vertical="center"/>
    </xf>
    <xf numFmtId="39" fontId="4" fillId="2" borderId="36" xfId="0" applyNumberFormat="1" applyFont="1" applyFill="1" applyBorder="1" applyAlignment="1" applyProtection="1">
      <alignment horizontal="right" vertical="center"/>
    </xf>
    <xf numFmtId="0" fontId="4" fillId="2" borderId="60" xfId="0" applyNumberFormat="1" applyFont="1" applyFill="1" applyBorder="1" applyAlignment="1" applyProtection="1">
      <alignment horizontal="right" vertical="center"/>
    </xf>
    <xf numFmtId="0" fontId="4" fillId="2" borderId="61" xfId="0" applyNumberFormat="1" applyFont="1" applyFill="1" applyBorder="1" applyAlignment="1" applyProtection="1">
      <alignment horizontal="right" vertical="center"/>
    </xf>
    <xf numFmtId="0" fontId="4" fillId="2" borderId="62" xfId="0" applyNumberFormat="1" applyFont="1" applyFill="1" applyBorder="1" applyAlignment="1" applyProtection="1">
      <alignment horizontal="right" vertical="center"/>
    </xf>
    <xf numFmtId="0" fontId="9" fillId="2" borderId="38" xfId="0" applyNumberFormat="1" applyFont="1" applyFill="1" applyBorder="1" applyAlignment="1" applyProtection="1">
      <alignment vertical="center"/>
    </xf>
    <xf numFmtId="0" fontId="9" fillId="2" borderId="31" xfId="0" applyNumberFormat="1" applyFont="1" applyFill="1" applyBorder="1" applyAlignment="1" applyProtection="1">
      <alignment vertical="center"/>
    </xf>
    <xf numFmtId="0" fontId="9" fillId="2" borderId="39" xfId="0" applyNumberFormat="1" applyFont="1" applyFill="1" applyBorder="1" applyAlignment="1" applyProtection="1">
      <alignment vertical="center"/>
    </xf>
    <xf numFmtId="0" fontId="9" fillId="2" borderId="32" xfId="0" applyNumberFormat="1" applyFont="1" applyFill="1" applyBorder="1" applyAlignment="1" applyProtection="1">
      <alignment vertical="center"/>
    </xf>
    <xf numFmtId="0" fontId="4" fillId="2" borderId="63" xfId="0" applyNumberFormat="1" applyFont="1" applyFill="1" applyBorder="1" applyAlignment="1" applyProtection="1">
      <alignment vertical="center"/>
    </xf>
    <xf numFmtId="0" fontId="4" fillId="2" borderId="64" xfId="0" applyNumberFormat="1" applyFont="1" applyFill="1" applyBorder="1" applyAlignment="1" applyProtection="1">
      <alignment vertical="center"/>
    </xf>
    <xf numFmtId="0" fontId="4" fillId="2" borderId="65" xfId="0" applyNumberFormat="1" applyFont="1" applyFill="1" applyBorder="1" applyAlignment="1" applyProtection="1">
      <alignment vertical="center"/>
    </xf>
    <xf numFmtId="0" fontId="4" fillId="2" borderId="66" xfId="0" applyNumberFormat="1" applyFont="1" applyFill="1" applyBorder="1" applyAlignment="1" applyProtection="1">
      <alignment vertical="center"/>
    </xf>
    <xf numFmtId="0" fontId="4" fillId="6" borderId="35" xfId="0" applyNumberFormat="1" applyFont="1" applyFill="1" applyBorder="1" applyAlignment="1" applyProtection="1">
      <alignment horizontal="center" vertical="center"/>
      <protection locked="0"/>
    </xf>
    <xf numFmtId="0" fontId="11" fillId="2" borderId="42" xfId="0" applyNumberFormat="1" applyFont="1" applyFill="1" applyBorder="1" applyAlignment="1" applyProtection="1">
      <alignment horizontal="center"/>
    </xf>
    <xf numFmtId="0" fontId="11" fillId="2" borderId="43" xfId="0" applyNumberFormat="1" applyFont="1" applyFill="1" applyBorder="1" applyAlignment="1" applyProtection="1">
      <alignment horizontal="center"/>
    </xf>
    <xf numFmtId="0" fontId="11" fillId="2" borderId="44" xfId="0" applyNumberFormat="1" applyFont="1" applyFill="1" applyBorder="1" applyAlignment="1" applyProtection="1">
      <alignment horizontal="center"/>
    </xf>
    <xf numFmtId="49" fontId="4" fillId="6" borderId="35" xfId="0" applyNumberFormat="1" applyFont="1" applyFill="1" applyBorder="1" applyAlignment="1" applyProtection="1">
      <alignment horizontal="center" vertical="center"/>
      <protection locked="0"/>
    </xf>
    <xf numFmtId="0" fontId="17" fillId="2" borderId="8" xfId="0" applyNumberFormat="1" applyFont="1" applyFill="1" applyBorder="1" applyAlignment="1" applyProtection="1">
      <alignment horizontal="center" vertical="center" wrapText="1"/>
    </xf>
    <xf numFmtId="0" fontId="17" fillId="2" borderId="12" xfId="0" applyNumberFormat="1" applyFont="1" applyFill="1" applyBorder="1" applyAlignment="1" applyProtection="1">
      <alignment horizontal="center" vertical="center" wrapText="1"/>
    </xf>
    <xf numFmtId="0" fontId="17" fillId="2" borderId="9" xfId="0" applyNumberFormat="1" applyFont="1" applyFill="1" applyBorder="1" applyAlignment="1" applyProtection="1">
      <alignment horizontal="center" vertical="center" wrapText="1"/>
    </xf>
    <xf numFmtId="0" fontId="17" fillId="2" borderId="46" xfId="0" applyNumberFormat="1" applyFont="1" applyFill="1" applyBorder="1" applyAlignment="1" applyProtection="1">
      <alignment horizontal="center" vertical="center" wrapText="1"/>
    </xf>
    <xf numFmtId="0" fontId="4" fillId="6" borderId="23" xfId="0" applyNumberFormat="1" applyFont="1" applyFill="1" applyBorder="1" applyAlignment="1" applyProtection="1">
      <alignment horizontal="left" vertical="center"/>
      <protection locked="0"/>
    </xf>
    <xf numFmtId="0" fontId="4" fillId="6" borderId="18" xfId="0" applyNumberFormat="1" applyFont="1" applyFill="1" applyBorder="1" applyAlignment="1" applyProtection="1">
      <alignment horizontal="left" vertical="center"/>
      <protection locked="0"/>
    </xf>
    <xf numFmtId="0" fontId="9" fillId="5" borderId="23" xfId="0" applyNumberFormat="1" applyFont="1" applyFill="1" applyBorder="1" applyAlignment="1" applyProtection="1">
      <alignment horizontal="center" vertical="center"/>
      <protection locked="0"/>
    </xf>
    <xf numFmtId="0" fontId="9" fillId="5" borderId="18" xfId="0" applyNumberFormat="1" applyFont="1" applyFill="1" applyBorder="1" applyAlignment="1" applyProtection="1">
      <alignment horizontal="center" vertical="center"/>
      <protection locked="0"/>
    </xf>
    <xf numFmtId="0" fontId="4" fillId="5" borderId="8" xfId="0" applyNumberFormat="1" applyFont="1" applyFill="1" applyBorder="1" applyAlignment="1" applyProtection="1">
      <alignment horizontal="left" vertical="center"/>
      <protection locked="0"/>
    </xf>
    <xf numFmtId="0" fontId="4" fillId="5" borderId="12" xfId="0" applyNumberFormat="1" applyFont="1" applyFill="1" applyBorder="1" applyAlignment="1" applyProtection="1">
      <alignment horizontal="left" vertical="center"/>
      <protection locked="0"/>
    </xf>
    <xf numFmtId="0" fontId="4" fillId="2" borderId="7" xfId="0" applyNumberFormat="1" applyFont="1" applyFill="1" applyBorder="1" applyAlignment="1" applyProtection="1">
      <alignment horizontal="right" vertical="center"/>
    </xf>
    <xf numFmtId="0" fontId="4" fillId="2" borderId="23" xfId="0" applyNumberFormat="1" applyFont="1" applyFill="1" applyBorder="1" applyAlignment="1" applyProtection="1">
      <alignment horizontal="right" vertical="center"/>
    </xf>
    <xf numFmtId="0" fontId="4" fillId="2" borderId="0" xfId="0" applyNumberFormat="1" applyFont="1" applyFill="1" applyBorder="1" applyAlignment="1" applyProtection="1">
      <alignment vertical="center"/>
    </xf>
    <xf numFmtId="0" fontId="16" fillId="8" borderId="33" xfId="0" applyNumberFormat="1" applyFont="1" applyFill="1" applyBorder="1" applyAlignment="1" applyProtection="1">
      <alignment horizontal="center" vertical="center"/>
    </xf>
    <xf numFmtId="0" fontId="4" fillId="2" borderId="51" xfId="0" applyNumberFormat="1" applyFont="1" applyFill="1" applyBorder="1" applyAlignment="1" applyProtection="1">
      <alignment horizontal="center" vertical="center"/>
    </xf>
    <xf numFmtId="0" fontId="4" fillId="2" borderId="52" xfId="0" applyNumberFormat="1" applyFont="1" applyFill="1" applyBorder="1" applyAlignment="1" applyProtection="1">
      <alignment horizontal="center" vertical="center"/>
    </xf>
    <xf numFmtId="0" fontId="4" fillId="2" borderId="53" xfId="0" applyNumberFormat="1" applyFont="1" applyFill="1" applyBorder="1" applyAlignment="1" applyProtection="1">
      <alignment horizontal="center" vertical="center"/>
    </xf>
    <xf numFmtId="0" fontId="4" fillId="2" borderId="54" xfId="0" applyNumberFormat="1" applyFont="1" applyFill="1" applyBorder="1" applyAlignment="1" applyProtection="1">
      <alignment horizontal="center" vertical="center"/>
    </xf>
    <xf numFmtId="0" fontId="9" fillId="0" borderId="23" xfId="0" applyNumberFormat="1" applyFont="1" applyFill="1" applyBorder="1" applyAlignment="1" applyProtection="1">
      <alignment horizontal="center" vertical="center"/>
    </xf>
    <xf numFmtId="0" fontId="9" fillId="0" borderId="18" xfId="0" applyNumberFormat="1" applyFont="1" applyFill="1" applyBorder="1" applyAlignment="1" applyProtection="1">
      <alignment horizontal="center" vertical="center"/>
    </xf>
    <xf numFmtId="0" fontId="4" fillId="6" borderId="23" xfId="0" applyNumberFormat="1" applyFont="1" applyFill="1" applyBorder="1" applyAlignment="1" applyProtection="1">
      <alignment vertical="center"/>
      <protection locked="0"/>
    </xf>
    <xf numFmtId="0" fontId="4" fillId="6" borderId="18" xfId="0" applyNumberFormat="1" applyFont="1" applyFill="1" applyBorder="1" applyAlignment="1" applyProtection="1">
      <alignment vertical="center"/>
      <protection locked="0"/>
    </xf>
    <xf numFmtId="0" fontId="21" fillId="2" borderId="38" xfId="0" applyNumberFormat="1" applyFont="1" applyFill="1" applyBorder="1" applyAlignment="1" applyProtection="1">
      <alignment horizontal="center" vertical="center"/>
    </xf>
    <xf numFmtId="0" fontId="21" fillId="2" borderId="39" xfId="0" applyNumberFormat="1" applyFont="1" applyFill="1" applyBorder="1" applyAlignment="1" applyProtection="1">
      <alignment horizontal="center" vertical="center"/>
    </xf>
    <xf numFmtId="0" fontId="21" fillId="2" borderId="55" xfId="0" applyNumberFormat="1" applyFont="1" applyFill="1" applyBorder="1" applyAlignment="1" applyProtection="1">
      <alignment horizontal="center" vertical="center"/>
    </xf>
    <xf numFmtId="0" fontId="21" fillId="2" borderId="56" xfId="0" applyNumberFormat="1" applyFont="1" applyFill="1" applyBorder="1" applyAlignment="1" applyProtection="1">
      <alignment horizontal="center" vertical="center"/>
    </xf>
    <xf numFmtId="0" fontId="23" fillId="2" borderId="9" xfId="0" applyNumberFormat="1" applyFont="1" applyFill="1" applyBorder="1" applyAlignment="1" applyProtection="1">
      <alignment vertical="center"/>
    </xf>
    <xf numFmtId="0" fontId="4" fillId="2" borderId="47" xfId="0" applyNumberFormat="1" applyFont="1" applyFill="1" applyBorder="1" applyAlignment="1" applyProtection="1">
      <alignment horizontal="center" vertical="center"/>
    </xf>
    <xf numFmtId="0" fontId="4" fillId="2" borderId="48" xfId="0" applyNumberFormat="1" applyFont="1" applyFill="1" applyBorder="1" applyAlignment="1" applyProtection="1">
      <alignment horizontal="center" vertical="center"/>
    </xf>
    <xf numFmtId="0" fontId="4" fillId="2" borderId="49" xfId="0" applyNumberFormat="1" applyFont="1" applyFill="1" applyBorder="1" applyAlignment="1" applyProtection="1">
      <alignment horizontal="center" vertical="center"/>
    </xf>
    <xf numFmtId="0" fontId="4" fillId="2" borderId="50" xfId="0" applyNumberFormat="1" applyFont="1" applyFill="1" applyBorder="1" applyAlignment="1" applyProtection="1">
      <alignment horizontal="center" vertical="center"/>
    </xf>
    <xf numFmtId="0" fontId="9" fillId="2" borderId="10" xfId="0" applyNumberFormat="1" applyFont="1" applyFill="1" applyBorder="1" applyAlignment="1" applyProtection="1">
      <alignment vertical="center"/>
    </xf>
    <xf numFmtId="0" fontId="4" fillId="2" borderId="7" xfId="0" applyNumberFormat="1" applyFont="1" applyFill="1" applyBorder="1" applyAlignment="1" applyProtection="1">
      <alignment vertical="center"/>
    </xf>
    <xf numFmtId="0" fontId="4" fillId="2" borderId="23" xfId="0" applyNumberFormat="1" applyFont="1" applyFill="1" applyBorder="1" applyAlignment="1" applyProtection="1">
      <alignment vertical="center"/>
    </xf>
    <xf numFmtId="0" fontId="12" fillId="0" borderId="23" xfId="0" applyFont="1" applyBorder="1" applyAlignment="1" applyProtection="1">
      <alignment vertical="center"/>
    </xf>
    <xf numFmtId="0" fontId="12" fillId="0" borderId="18" xfId="0" applyFont="1" applyBorder="1" applyAlignment="1" applyProtection="1">
      <alignment vertical="center"/>
    </xf>
    <xf numFmtId="1" fontId="4" fillId="6" borderId="41" xfId="0" applyNumberFormat="1" applyFont="1" applyFill="1" applyBorder="1" applyAlignment="1" applyProtection="1">
      <alignment horizontal="center" vertical="center"/>
      <protection locked="0"/>
    </xf>
    <xf numFmtId="0" fontId="20" fillId="2" borderId="0" xfId="0" applyNumberFormat="1" applyFont="1" applyFill="1" applyBorder="1" applyAlignment="1" applyProtection="1">
      <alignment horizontal="right" vertical="center"/>
    </xf>
    <xf numFmtId="0" fontId="9" fillId="2" borderId="0" xfId="0" applyNumberFormat="1" applyFont="1" applyFill="1" applyBorder="1" applyAlignment="1" applyProtection="1">
      <alignment horizontal="left" vertical="center"/>
    </xf>
    <xf numFmtId="0" fontId="9" fillId="2" borderId="45" xfId="0" applyNumberFormat="1" applyFont="1" applyFill="1" applyBorder="1" applyAlignment="1" applyProtection="1">
      <alignment horizontal="left" vertical="center"/>
    </xf>
    <xf numFmtId="0" fontId="4" fillId="2" borderId="9" xfId="0" applyNumberFormat="1" applyFont="1" applyFill="1" applyBorder="1" applyAlignment="1" applyProtection="1">
      <alignment vertical="center"/>
    </xf>
    <xf numFmtId="0" fontId="4" fillId="5" borderId="24" xfId="0" applyNumberFormat="1" applyFont="1" applyFill="1" applyBorder="1" applyAlignment="1" applyProtection="1">
      <alignment horizontal="left" vertical="center"/>
      <protection locked="0"/>
    </xf>
    <xf numFmtId="0" fontId="4" fillId="5" borderId="35" xfId="0" applyNumberFormat="1" applyFont="1" applyFill="1" applyBorder="1" applyAlignment="1" applyProtection="1">
      <alignment horizontal="left" vertical="center"/>
      <protection locked="0"/>
    </xf>
    <xf numFmtId="0" fontId="4" fillId="5" borderId="25" xfId="0" applyNumberFormat="1" applyFont="1" applyFill="1" applyBorder="1" applyAlignment="1" applyProtection="1">
      <alignment horizontal="left" vertical="center"/>
      <protection locked="0"/>
    </xf>
  </cellXfs>
  <cellStyles count="3">
    <cellStyle name="Currency" xfId="1" builtinId="4"/>
    <cellStyle name="Hyperlink" xfId="2"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000000"/>
      <rgbColor rgb="00FFFFFF"/>
      <rgbColor rgb="00C0C0C0"/>
      <rgbColor rgb="00FFFF99"/>
      <rgbColor rgb="00DD0806"/>
      <rgbColor rgb="00FFFFFF"/>
      <rgbColor rgb="00C0C0C0"/>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114300</xdr:colOff>
      <xdr:row>4</xdr:row>
      <xdr:rowOff>228600</xdr:rowOff>
    </xdr:to>
    <xdr:pic>
      <xdr:nvPicPr>
        <xdr:cNvPr id="1035" name="Picture 1">
          <a:extLst>
            <a:ext uri="{FF2B5EF4-FFF2-40B4-BE49-F238E27FC236}">
              <a16:creationId xmlns:a16="http://schemas.microsoft.com/office/drawing/2014/main" id="{DED2D85C-9D31-E5DE-61D8-8BC9BBA23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29984"/>
        <a:stretch>
          <a:fillRect/>
        </a:stretch>
      </xdr:blipFill>
      <xdr:spPr bwMode="auto">
        <a:xfrm>
          <a:off x="0" y="0"/>
          <a:ext cx="4752975" cy="790575"/>
        </a:xfrm>
        <a:prstGeom prst="rect">
          <a:avLst/>
        </a:prstGeom>
        <a:noFill/>
        <a:ln w="3175">
          <a:solidFill>
            <a:srgbClr val="FFFFFF"/>
          </a:solidFill>
          <a:round/>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281939</xdr:colOff>
      <xdr:row>0</xdr:row>
      <xdr:rowOff>91440</xdr:rowOff>
    </xdr:from>
    <xdr:to>
      <xdr:col>14</xdr:col>
      <xdr:colOff>642194</xdr:colOff>
      <xdr:row>4</xdr:row>
      <xdr:rowOff>167641</xdr:rowOff>
    </xdr:to>
    <xdr:pic>
      <xdr:nvPicPr>
        <xdr:cNvPr id="2" name="Picture 1" descr="Canadian Business Aviation Association (CBAA) | LinkedIn">
          <a:extLst>
            <a:ext uri="{FF2B5EF4-FFF2-40B4-BE49-F238E27FC236}">
              <a16:creationId xmlns:a16="http://schemas.microsoft.com/office/drawing/2014/main" id="{909368A1-1A9C-E03A-51B6-4678460452F1}"/>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27104" b="27780"/>
        <a:stretch/>
      </xdr:blipFill>
      <xdr:spPr bwMode="auto">
        <a:xfrm>
          <a:off x="4937759" y="91440"/>
          <a:ext cx="2166195" cy="655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tefan.k@av-canada.com?subject=CBAA%202023%20TRADESHOW%20FOR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B65"/>
  <sheetViews>
    <sheetView showGridLines="0" showRowColHeaders="0" tabSelected="1" showRuler="0" zoomScale="125" zoomScaleNormal="125" workbookViewId="0">
      <selection activeCell="E9" sqref="E9:K9"/>
    </sheetView>
  </sheetViews>
  <sheetFormatPr defaultColWidth="10.25" defaultRowHeight="11.25"/>
  <cols>
    <col min="1" max="1" width="0.375" style="12" customWidth="1"/>
    <col min="2" max="2" width="4.25" style="12" customWidth="1"/>
    <col min="3" max="4" width="3.25" style="12" customWidth="1"/>
    <col min="5" max="5" width="9.5" style="12" customWidth="1"/>
    <col min="6" max="6" width="3.25" style="12" customWidth="1"/>
    <col min="7" max="7" width="4.125" style="12" customWidth="1"/>
    <col min="8" max="8" width="6.5" style="12" customWidth="1"/>
    <col min="9" max="9" width="3.125" style="12" customWidth="1"/>
    <col min="10" max="10" width="3.875" style="12" customWidth="1"/>
    <col min="11" max="11" width="7.875" style="12" customWidth="1"/>
    <col min="12" max="12" width="11.5" style="12" customWidth="1"/>
    <col min="13" max="13" width="10.625" style="12" customWidth="1"/>
    <col min="14" max="14" width="13.125" style="12" customWidth="1"/>
    <col min="15" max="15" width="8.875" style="12" customWidth="1"/>
    <col min="16" max="16" width="7.625" style="38" hidden="1" customWidth="1"/>
    <col min="17" max="17" width="7.125" style="38" hidden="1" customWidth="1"/>
    <col min="18" max="28" width="10.25" style="38" customWidth="1"/>
    <col min="29" max="34" width="10.25" style="12" customWidth="1"/>
    <col min="35" max="16384" width="10.25" style="12"/>
  </cols>
  <sheetData>
    <row r="1" spans="2:20">
      <c r="B1" s="11"/>
      <c r="C1" s="11"/>
      <c r="D1" s="11"/>
      <c r="E1" s="11"/>
      <c r="F1" s="11"/>
      <c r="G1" s="11"/>
      <c r="H1" s="11"/>
      <c r="I1" s="11"/>
      <c r="J1" s="11"/>
      <c r="K1" s="11"/>
      <c r="L1" s="11"/>
      <c r="M1" s="11"/>
      <c r="N1" s="11"/>
      <c r="O1" s="11"/>
      <c r="P1" s="72"/>
    </row>
    <row r="2" spans="2:20">
      <c r="B2" s="156"/>
      <c r="C2" s="156"/>
      <c r="D2" s="156"/>
      <c r="E2" s="156"/>
      <c r="F2" s="156"/>
      <c r="G2" s="156"/>
      <c r="H2" s="156"/>
      <c r="I2" s="156"/>
      <c r="J2" s="156"/>
      <c r="K2" s="156"/>
      <c r="L2" s="156"/>
      <c r="M2" s="156"/>
      <c r="N2" s="156"/>
      <c r="O2" s="156"/>
      <c r="P2" s="73"/>
    </row>
    <row r="3" spans="2:20">
      <c r="B3" s="156"/>
      <c r="C3" s="156"/>
      <c r="D3" s="156"/>
      <c r="E3" s="156"/>
      <c r="F3" s="156"/>
      <c r="G3" s="156"/>
      <c r="H3" s="156"/>
      <c r="I3" s="156"/>
      <c r="J3" s="156"/>
      <c r="K3" s="156"/>
      <c r="L3" s="156"/>
      <c r="M3" s="156"/>
      <c r="N3" s="156"/>
      <c r="O3" s="156"/>
      <c r="P3" s="73"/>
    </row>
    <row r="4" spans="2:20">
      <c r="B4" s="156"/>
      <c r="C4" s="156"/>
      <c r="D4" s="156"/>
      <c r="E4" s="156"/>
      <c r="F4" s="156"/>
      <c r="G4" s="156"/>
      <c r="H4" s="156"/>
      <c r="I4" s="156"/>
      <c r="J4" s="156"/>
      <c r="K4" s="156"/>
      <c r="L4" s="156"/>
      <c r="M4" s="156"/>
      <c r="N4" s="156"/>
      <c r="O4" s="156"/>
      <c r="P4" s="73"/>
    </row>
    <row r="5" spans="2:20" ht="17.25" customHeight="1">
      <c r="B5" s="156"/>
      <c r="C5" s="156"/>
      <c r="D5" s="156"/>
      <c r="E5" s="156"/>
      <c r="F5" s="156"/>
      <c r="G5" s="156"/>
      <c r="H5" s="156"/>
      <c r="I5" s="156"/>
      <c r="J5" s="156"/>
      <c r="K5" s="156"/>
      <c r="L5" s="156"/>
      <c r="M5" s="156"/>
      <c r="N5" s="156"/>
      <c r="O5" s="156"/>
      <c r="P5" s="73"/>
    </row>
    <row r="6" spans="2:20" ht="10.5" customHeight="1" thickBot="1">
      <c r="B6" s="157" t="s">
        <v>0</v>
      </c>
      <c r="C6" s="157"/>
      <c r="D6" s="157"/>
      <c r="E6" s="157"/>
      <c r="F6" s="157"/>
      <c r="G6" s="157"/>
      <c r="H6" s="157"/>
      <c r="I6" s="157"/>
      <c r="J6" s="157"/>
      <c r="K6" s="157"/>
      <c r="L6" s="157"/>
      <c r="M6" s="157"/>
      <c r="N6" s="157"/>
      <c r="O6" s="157"/>
      <c r="P6" s="73"/>
    </row>
    <row r="7" spans="2:20" ht="15" thickBot="1">
      <c r="B7" s="158" t="s">
        <v>1</v>
      </c>
      <c r="C7" s="159"/>
      <c r="D7" s="159"/>
      <c r="E7" s="159"/>
      <c r="F7" s="159"/>
      <c r="G7" s="159"/>
      <c r="H7" s="159"/>
      <c r="I7" s="159"/>
      <c r="J7" s="159"/>
      <c r="K7" s="159"/>
      <c r="L7" s="159"/>
      <c r="M7" s="159"/>
      <c r="N7" s="159"/>
      <c r="O7" s="160"/>
      <c r="P7" s="74"/>
      <c r="S7"/>
      <c r="T7"/>
    </row>
    <row r="8" spans="2:20" ht="4.5" customHeight="1">
      <c r="B8" s="161"/>
      <c r="C8" s="161"/>
      <c r="D8" s="161"/>
      <c r="E8" s="161"/>
      <c r="F8" s="161"/>
      <c r="G8" s="161"/>
      <c r="H8" s="161"/>
      <c r="I8" s="161"/>
      <c r="J8" s="161"/>
      <c r="K8" s="161"/>
      <c r="L8" s="161"/>
      <c r="M8" s="161"/>
      <c r="N8" s="161"/>
      <c r="O8" s="161"/>
      <c r="P8" s="75"/>
    </row>
    <row r="9" spans="2:20">
      <c r="B9" s="154" t="s">
        <v>2</v>
      </c>
      <c r="C9" s="155"/>
      <c r="D9" s="155"/>
      <c r="E9" s="148"/>
      <c r="F9" s="148"/>
      <c r="G9" s="148"/>
      <c r="H9" s="148"/>
      <c r="I9" s="148"/>
      <c r="J9" s="148"/>
      <c r="K9" s="149"/>
      <c r="L9" s="13" t="s">
        <v>3</v>
      </c>
      <c r="M9" s="162" t="s">
        <v>4</v>
      </c>
      <c r="N9" s="162"/>
      <c r="O9" s="163"/>
      <c r="P9" s="76"/>
    </row>
    <row r="10" spans="2:20">
      <c r="B10" s="154" t="s">
        <v>5</v>
      </c>
      <c r="C10" s="155"/>
      <c r="D10" s="155"/>
      <c r="E10" s="148"/>
      <c r="F10" s="148"/>
      <c r="G10" s="148"/>
      <c r="H10" s="148"/>
      <c r="I10" s="148"/>
      <c r="J10" s="148"/>
      <c r="K10" s="149"/>
      <c r="L10" s="13" t="s">
        <v>6</v>
      </c>
      <c r="M10" s="162" t="s">
        <v>7</v>
      </c>
      <c r="N10" s="162"/>
      <c r="O10" s="163"/>
      <c r="P10" s="76"/>
    </row>
    <row r="11" spans="2:20">
      <c r="B11" s="154" t="s">
        <v>8</v>
      </c>
      <c r="C11" s="155"/>
      <c r="D11" s="155"/>
      <c r="E11" s="148"/>
      <c r="F11" s="148"/>
      <c r="G11" s="148"/>
      <c r="H11" s="148"/>
      <c r="I11" s="148"/>
      <c r="J11" s="148"/>
      <c r="K11" s="149"/>
      <c r="L11" s="13" t="s">
        <v>9</v>
      </c>
      <c r="M11" s="150" t="s">
        <v>10</v>
      </c>
      <c r="N11" s="150"/>
      <c r="O11" s="151"/>
      <c r="P11" s="76"/>
    </row>
    <row r="12" spans="2:20">
      <c r="B12" s="154" t="s">
        <v>8</v>
      </c>
      <c r="C12" s="155"/>
      <c r="D12" s="155"/>
      <c r="E12" s="148"/>
      <c r="F12" s="148"/>
      <c r="G12" s="148"/>
      <c r="H12" s="148"/>
      <c r="I12" s="148"/>
      <c r="J12" s="148"/>
      <c r="K12" s="149"/>
      <c r="L12" s="13" t="s">
        <v>11</v>
      </c>
      <c r="M12" s="152"/>
      <c r="N12" s="152"/>
      <c r="O12" s="153"/>
      <c r="P12" s="76"/>
    </row>
    <row r="13" spans="2:20">
      <c r="B13" s="154" t="s">
        <v>12</v>
      </c>
      <c r="C13" s="155"/>
      <c r="D13" s="155"/>
      <c r="E13" s="148"/>
      <c r="F13" s="148"/>
      <c r="G13" s="148"/>
      <c r="H13" s="148"/>
      <c r="I13" s="148"/>
      <c r="J13" s="148"/>
      <c r="K13" s="148"/>
      <c r="L13" s="62" t="s">
        <v>13</v>
      </c>
      <c r="M13" s="152"/>
      <c r="N13" s="152"/>
      <c r="O13" s="153"/>
      <c r="P13" s="73"/>
    </row>
    <row r="14" spans="2:20">
      <c r="B14" s="154" t="s">
        <v>14</v>
      </c>
      <c r="C14" s="155"/>
      <c r="D14" s="155"/>
      <c r="E14" s="148"/>
      <c r="F14" s="148"/>
      <c r="G14" s="148"/>
      <c r="H14" s="148"/>
      <c r="I14" s="148"/>
      <c r="J14" s="148"/>
      <c r="K14" s="149"/>
      <c r="L14" s="63" t="s">
        <v>15</v>
      </c>
      <c r="M14" s="64">
        <v>45119</v>
      </c>
      <c r="N14" s="60" t="s">
        <v>16</v>
      </c>
      <c r="O14" s="61">
        <v>0.33333333333333331</v>
      </c>
      <c r="P14" s="76"/>
    </row>
    <row r="15" spans="2:20">
      <c r="B15" s="154" t="s">
        <v>17</v>
      </c>
      <c r="C15" s="155"/>
      <c r="D15" s="155"/>
      <c r="E15" s="148"/>
      <c r="F15" s="148"/>
      <c r="G15" s="148"/>
      <c r="H15" s="148"/>
      <c r="I15" s="148"/>
      <c r="J15" s="148"/>
      <c r="K15" s="148"/>
      <c r="L15" s="66"/>
      <c r="M15" s="68"/>
      <c r="N15" s="67"/>
      <c r="O15" s="69"/>
      <c r="P15" s="73"/>
    </row>
    <row r="16" spans="2:20">
      <c r="B16" s="154" t="s">
        <v>18</v>
      </c>
      <c r="C16" s="155"/>
      <c r="D16" s="155"/>
      <c r="E16" s="164"/>
      <c r="F16" s="164"/>
      <c r="G16" s="164"/>
      <c r="H16" s="164"/>
      <c r="I16" s="164"/>
      <c r="J16" s="164"/>
      <c r="K16" s="165"/>
      <c r="L16" s="63" t="s">
        <v>19</v>
      </c>
      <c r="M16" s="65">
        <v>45120</v>
      </c>
      <c r="N16" s="60" t="s">
        <v>20</v>
      </c>
      <c r="O16" s="61">
        <v>0.375</v>
      </c>
      <c r="P16" s="76"/>
    </row>
    <row r="17" spans="2:16" ht="12.75" customHeight="1">
      <c r="B17" s="154" t="s">
        <v>21</v>
      </c>
      <c r="C17" s="155"/>
      <c r="D17" s="155"/>
      <c r="E17" s="164"/>
      <c r="F17" s="164"/>
      <c r="G17" s="59" t="s">
        <v>22</v>
      </c>
      <c r="H17" s="164"/>
      <c r="I17" s="164"/>
      <c r="J17" s="164"/>
      <c r="K17" s="165"/>
      <c r="L17" s="13" t="s">
        <v>23</v>
      </c>
      <c r="M17" s="65">
        <v>45120</v>
      </c>
      <c r="N17" s="60" t="s">
        <v>24</v>
      </c>
      <c r="O17" s="61">
        <v>0.66666666666666663</v>
      </c>
      <c r="P17" s="73"/>
    </row>
    <row r="18" spans="2:16" ht="13.5" customHeight="1">
      <c r="B18" s="166" t="s">
        <v>25</v>
      </c>
      <c r="C18" s="167"/>
      <c r="D18" s="167"/>
      <c r="E18" s="167"/>
      <c r="F18" s="167"/>
      <c r="G18" s="167"/>
      <c r="H18" s="167"/>
      <c r="I18" s="167"/>
      <c r="J18" s="167"/>
      <c r="K18" s="167"/>
      <c r="L18" s="167"/>
      <c r="M18" s="168"/>
      <c r="N18" s="168"/>
      <c r="O18" s="169"/>
      <c r="P18" s="76"/>
    </row>
    <row r="19" spans="2:16" ht="2.25" customHeight="1">
      <c r="B19" s="14"/>
      <c r="C19" s="14"/>
      <c r="D19" s="14"/>
      <c r="E19" s="14"/>
      <c r="F19" s="14"/>
      <c r="G19" s="14"/>
      <c r="H19" s="14"/>
      <c r="I19" s="14"/>
      <c r="J19" s="14"/>
      <c r="K19" s="15"/>
      <c r="L19" s="16">
        <f ca="1">SUM((M16-M19)+0)</f>
        <v>64</v>
      </c>
      <c r="M19" s="17">
        <f ca="1">TODAY()</f>
        <v>45056</v>
      </c>
      <c r="N19" s="18">
        <f>SUM(M17-M16)+1</f>
        <v>1</v>
      </c>
      <c r="O19" s="14"/>
      <c r="P19" s="77"/>
    </row>
    <row r="20" spans="2:16" ht="3.75" customHeight="1">
      <c r="B20" s="19"/>
      <c r="C20" s="170" t="s">
        <v>26</v>
      </c>
      <c r="D20" s="170"/>
      <c r="E20" s="170"/>
      <c r="F20" s="170"/>
      <c r="G20" s="170"/>
      <c r="H20" s="170"/>
      <c r="I20" s="170"/>
      <c r="J20" s="170"/>
      <c r="K20" s="170"/>
      <c r="L20" s="170"/>
      <c r="M20" s="170"/>
      <c r="N20" s="170"/>
      <c r="O20" s="170"/>
      <c r="P20" s="73"/>
    </row>
    <row r="21" spans="2:16" ht="33.75">
      <c r="B21" s="6" t="s">
        <v>27</v>
      </c>
      <c r="C21" s="171" t="s">
        <v>28</v>
      </c>
      <c r="D21" s="172"/>
      <c r="E21" s="172"/>
      <c r="F21" s="172"/>
      <c r="G21" s="172"/>
      <c r="H21" s="172"/>
      <c r="I21" s="172"/>
      <c r="J21" s="173"/>
      <c r="K21" s="174"/>
      <c r="L21" s="57" t="s">
        <v>29</v>
      </c>
      <c r="M21" s="57" t="s">
        <v>30</v>
      </c>
      <c r="N21" s="7" t="s">
        <v>31</v>
      </c>
      <c r="O21" s="7" t="s">
        <v>32</v>
      </c>
      <c r="P21" s="76"/>
    </row>
    <row r="22" spans="2:16">
      <c r="B22" s="56"/>
      <c r="C22" s="175" t="s">
        <v>33</v>
      </c>
      <c r="D22" s="175"/>
      <c r="E22" s="175"/>
      <c r="F22" s="175"/>
      <c r="G22" s="175"/>
      <c r="H22" s="175"/>
      <c r="I22" s="175"/>
      <c r="J22" s="175"/>
      <c r="K22" s="175"/>
      <c r="L22" s="52"/>
      <c r="M22" s="53"/>
      <c r="N22" s="54"/>
      <c r="O22" s="55"/>
      <c r="P22" s="73"/>
    </row>
    <row r="23" spans="2:16">
      <c r="B23" s="22"/>
      <c r="C23" s="113" t="s">
        <v>34</v>
      </c>
      <c r="D23" s="113"/>
      <c r="E23" s="113"/>
      <c r="F23" s="113"/>
      <c r="G23" s="113"/>
      <c r="H23" s="113"/>
      <c r="I23" s="113"/>
      <c r="J23" s="113"/>
      <c r="K23" s="113"/>
      <c r="L23" s="21">
        <v>225</v>
      </c>
      <c r="M23" s="21">
        <v>300</v>
      </c>
      <c r="N23" s="23">
        <f>SUM(N19)</f>
        <v>1</v>
      </c>
      <c r="O23" s="24">
        <f ca="1">SUM(B23*(IF(L19&lt;=14,M23,L23)*N23))</f>
        <v>0</v>
      </c>
      <c r="P23" s="76"/>
    </row>
    <row r="24" spans="2:16">
      <c r="B24" s="22"/>
      <c r="C24" s="113" t="s">
        <v>35</v>
      </c>
      <c r="D24" s="113"/>
      <c r="E24" s="113"/>
      <c r="F24" s="113"/>
      <c r="G24" s="113"/>
      <c r="H24" s="113"/>
      <c r="I24" s="113"/>
      <c r="J24" s="113"/>
      <c r="K24" s="113"/>
      <c r="L24" s="21">
        <v>275</v>
      </c>
      <c r="M24" s="21">
        <v>375</v>
      </c>
      <c r="N24" s="23">
        <f>SUM(N19)</f>
        <v>1</v>
      </c>
      <c r="O24" s="24">
        <f ca="1">SUM(B24*(IF(L19&lt;=14,M24,L24)*N24))</f>
        <v>0</v>
      </c>
      <c r="P24" s="76"/>
    </row>
    <row r="25" spans="2:16">
      <c r="B25" s="22"/>
      <c r="C25" s="114" t="s">
        <v>36</v>
      </c>
      <c r="D25" s="115"/>
      <c r="E25" s="115"/>
      <c r="F25" s="115"/>
      <c r="G25" s="115"/>
      <c r="H25" s="115"/>
      <c r="I25" s="115"/>
      <c r="J25" s="116"/>
      <c r="K25" s="117"/>
      <c r="L25" s="21">
        <v>375</v>
      </c>
      <c r="M25" s="21">
        <v>475</v>
      </c>
      <c r="N25" s="23">
        <f>SUM(N19)</f>
        <v>1</v>
      </c>
      <c r="O25" s="24">
        <f ca="1">SUM(B25*(IF(L19&lt;=14,M25,L25)*N25))</f>
        <v>0</v>
      </c>
      <c r="P25" s="76"/>
    </row>
    <row r="26" spans="2:16">
      <c r="B26" s="22"/>
      <c r="C26" s="176" t="s">
        <v>37</v>
      </c>
      <c r="D26" s="177"/>
      <c r="E26" s="177"/>
      <c r="F26" s="177"/>
      <c r="G26" s="177"/>
      <c r="H26" s="177"/>
      <c r="I26" s="177"/>
      <c r="J26" s="178"/>
      <c r="K26" s="179"/>
      <c r="L26" s="21">
        <v>500</v>
      </c>
      <c r="M26" s="21">
        <v>700</v>
      </c>
      <c r="N26" s="23">
        <f>SUM(N19)</f>
        <v>1</v>
      </c>
      <c r="O26" s="24">
        <f ca="1">SUM(B26*(IF(L19&lt;=14,M26,L26)*N26))</f>
        <v>0</v>
      </c>
      <c r="P26" s="76"/>
    </row>
    <row r="27" spans="2:16">
      <c r="B27" s="22"/>
      <c r="C27" s="176" t="s">
        <v>38</v>
      </c>
      <c r="D27" s="177"/>
      <c r="E27" s="177"/>
      <c r="F27" s="177"/>
      <c r="G27" s="177"/>
      <c r="H27" s="177"/>
      <c r="I27" s="177"/>
      <c r="J27" s="178"/>
      <c r="K27" s="179"/>
      <c r="L27" s="21">
        <v>800</v>
      </c>
      <c r="M27" s="21">
        <v>1000</v>
      </c>
      <c r="N27" s="23">
        <f>SUM(N19)</f>
        <v>1</v>
      </c>
      <c r="O27" s="24">
        <f ca="1">SUM(B27*(IF(L19&lt;=14,M27,L27)*N27))</f>
        <v>0</v>
      </c>
      <c r="P27" s="76"/>
    </row>
    <row r="28" spans="2:16">
      <c r="B28" s="22"/>
      <c r="C28" s="113" t="s">
        <v>39</v>
      </c>
      <c r="D28" s="113"/>
      <c r="E28" s="113"/>
      <c r="F28" s="113"/>
      <c r="G28" s="113"/>
      <c r="H28" s="113"/>
      <c r="I28" s="113"/>
      <c r="J28" s="113"/>
      <c r="K28" s="113"/>
      <c r="L28" s="21">
        <v>100</v>
      </c>
      <c r="M28" s="21">
        <v>200</v>
      </c>
      <c r="N28" s="23">
        <f>SUM(N19)</f>
        <v>1</v>
      </c>
      <c r="O28" s="24">
        <f ca="1">SUM(B28*(IF(L19&lt;=14,M28,L28)*N28))</f>
        <v>0</v>
      </c>
      <c r="P28" s="76"/>
    </row>
    <row r="29" spans="2:16">
      <c r="B29" s="22"/>
      <c r="C29" s="113" t="s">
        <v>40</v>
      </c>
      <c r="D29" s="113"/>
      <c r="E29" s="113"/>
      <c r="F29" s="113"/>
      <c r="G29" s="113"/>
      <c r="H29" s="113"/>
      <c r="I29" s="113"/>
      <c r="J29" s="113"/>
      <c r="K29" s="113"/>
      <c r="L29" s="21">
        <v>600</v>
      </c>
      <c r="M29" s="21">
        <v>675</v>
      </c>
      <c r="N29" s="23">
        <f>SUM(N19)</f>
        <v>1</v>
      </c>
      <c r="O29" s="24">
        <f ca="1">SUM(B29*(IF(L19&lt;=14,M29,L29)*N29))</f>
        <v>0</v>
      </c>
      <c r="P29" s="76"/>
    </row>
    <row r="30" spans="2:16" hidden="1">
      <c r="B30" s="50"/>
      <c r="C30" s="113"/>
      <c r="D30" s="113"/>
      <c r="E30" s="113"/>
      <c r="F30" s="113"/>
      <c r="G30" s="113"/>
      <c r="H30" s="113"/>
      <c r="I30" s="113"/>
      <c r="J30" s="113"/>
      <c r="K30" s="113"/>
      <c r="L30" s="21">
        <v>600</v>
      </c>
      <c r="M30" s="21">
        <v>675</v>
      </c>
      <c r="N30" s="23">
        <f>SUM(N19)</f>
        <v>1</v>
      </c>
      <c r="O30" s="24">
        <f ca="1">SUM(B30*(IF(L19&lt;=14,M30,L30)*N30))</f>
        <v>0</v>
      </c>
      <c r="P30" s="76"/>
    </row>
    <row r="31" spans="2:16" hidden="1">
      <c r="B31" s="50"/>
      <c r="C31" s="113"/>
      <c r="D31" s="113"/>
      <c r="E31" s="113"/>
      <c r="F31" s="113"/>
      <c r="G31" s="113"/>
      <c r="H31" s="113"/>
      <c r="I31" s="113"/>
      <c r="J31" s="113"/>
      <c r="K31" s="113"/>
      <c r="L31" s="21">
        <v>600</v>
      </c>
      <c r="M31" s="21">
        <v>675</v>
      </c>
      <c r="N31" s="23">
        <f>SUM(N19)</f>
        <v>1</v>
      </c>
      <c r="O31" s="24">
        <f ca="1">SUM(B31*(IF(L19&lt;=14,M31,L31)*N31))</f>
        <v>0</v>
      </c>
      <c r="P31" s="76"/>
    </row>
    <row r="32" spans="2:16" hidden="1">
      <c r="B32" s="50"/>
      <c r="C32" s="113"/>
      <c r="D32" s="113"/>
      <c r="E32" s="113"/>
      <c r="F32" s="113"/>
      <c r="G32" s="113"/>
      <c r="H32" s="113"/>
      <c r="I32" s="113"/>
      <c r="J32" s="113"/>
      <c r="K32" s="113"/>
      <c r="L32" s="21">
        <v>600</v>
      </c>
      <c r="M32" s="21">
        <v>675</v>
      </c>
      <c r="N32" s="23">
        <f>SUM(N19)</f>
        <v>1</v>
      </c>
      <c r="O32" s="24">
        <f ca="1">SUM(B32*(IF(L19&lt;=14,M32,L32)*N32))</f>
        <v>0</v>
      </c>
      <c r="P32" s="76"/>
    </row>
    <row r="33" spans="2:17">
      <c r="B33" s="25"/>
      <c r="C33" s="118" t="s">
        <v>41</v>
      </c>
      <c r="D33" s="118"/>
      <c r="E33" s="118"/>
      <c r="F33" s="118"/>
      <c r="G33" s="118"/>
      <c r="H33" s="118"/>
      <c r="I33" s="118"/>
      <c r="J33" s="118"/>
      <c r="K33" s="118"/>
      <c r="L33" s="119"/>
      <c r="M33" s="119"/>
      <c r="N33" s="26" t="s">
        <v>42</v>
      </c>
      <c r="O33" s="71" t="e">
        <f ca="1">SUM(B33*(IF(L19&gt;14,L33,M33)*N33))</f>
        <v>#VALUE!</v>
      </c>
      <c r="P33" s="73"/>
    </row>
    <row r="34" spans="2:17" ht="11.25" customHeight="1">
      <c r="B34" s="27">
        <f>SUM(B26:B27,B29)</f>
        <v>0</v>
      </c>
      <c r="C34" s="11"/>
      <c r="D34" s="11"/>
      <c r="E34" s="11"/>
      <c r="F34" s="11"/>
      <c r="G34" s="11"/>
      <c r="H34" s="11"/>
      <c r="I34" s="11"/>
      <c r="J34" s="11"/>
      <c r="K34" s="181" t="s">
        <v>43</v>
      </c>
      <c r="L34" s="181"/>
      <c r="M34" s="181"/>
      <c r="N34" s="28">
        <f>SUM(B34*125)</f>
        <v>0</v>
      </c>
      <c r="O34" s="11"/>
      <c r="P34" s="73"/>
    </row>
    <row r="35" spans="2:17">
      <c r="B35" s="11"/>
      <c r="C35" s="182" t="s">
        <v>44</v>
      </c>
      <c r="D35" s="182"/>
      <c r="E35" s="182"/>
      <c r="F35" s="182"/>
      <c r="G35" s="182"/>
      <c r="H35" s="182"/>
      <c r="I35" s="182"/>
      <c r="J35" s="182"/>
      <c r="K35" s="183"/>
      <c r="L35" s="185"/>
      <c r="M35" s="186"/>
      <c r="N35" s="186"/>
      <c r="O35" s="187"/>
      <c r="P35" s="73"/>
    </row>
    <row r="36" spans="2:17" ht="3.75" customHeight="1">
      <c r="B36" s="19"/>
      <c r="C36" s="184"/>
      <c r="D36" s="184"/>
      <c r="E36" s="184"/>
      <c r="F36" s="184"/>
      <c r="G36" s="184"/>
      <c r="H36" s="184"/>
      <c r="I36" s="184"/>
      <c r="J36" s="184"/>
      <c r="K36" s="184"/>
      <c r="L36" s="184"/>
      <c r="M36" s="184"/>
      <c r="N36" s="184"/>
      <c r="O36" s="184"/>
      <c r="P36" s="73"/>
    </row>
    <row r="37" spans="2:17">
      <c r="B37" s="22"/>
      <c r="C37" s="113" t="s">
        <v>45</v>
      </c>
      <c r="D37" s="113"/>
      <c r="E37" s="113"/>
      <c r="F37" s="113"/>
      <c r="G37" s="113"/>
      <c r="H37" s="113"/>
      <c r="I37" s="113"/>
      <c r="J37" s="113"/>
      <c r="K37" s="113"/>
      <c r="L37" s="21">
        <v>20</v>
      </c>
      <c r="M37" s="21">
        <v>25</v>
      </c>
      <c r="N37" s="23">
        <f>SUM(N19)</f>
        <v>1</v>
      </c>
      <c r="O37" s="24">
        <f ca="1">SUM(B37*(IF(L19&lt;=14,M37,L37)*N37))</f>
        <v>0</v>
      </c>
      <c r="P37" s="73"/>
    </row>
    <row r="38" spans="2:17">
      <c r="B38" s="22"/>
      <c r="C38" s="113" t="s">
        <v>46</v>
      </c>
      <c r="D38" s="113"/>
      <c r="E38" s="113"/>
      <c r="F38" s="113"/>
      <c r="G38" s="113"/>
      <c r="H38" s="113"/>
      <c r="I38" s="113"/>
      <c r="J38" s="113"/>
      <c r="K38" s="113"/>
      <c r="L38" s="21">
        <v>20</v>
      </c>
      <c r="M38" s="21">
        <v>25</v>
      </c>
      <c r="N38" s="23">
        <f>SUM(N19)</f>
        <v>1</v>
      </c>
      <c r="O38" s="24">
        <f ca="1">SUM(B38*(IF(L19&lt;=14,M38,L38)*N38))</f>
        <v>0</v>
      </c>
      <c r="P38" s="73"/>
    </row>
    <row r="39" spans="2:17">
      <c r="B39" s="22"/>
      <c r="C39" s="113" t="s">
        <v>47</v>
      </c>
      <c r="D39" s="113"/>
      <c r="E39" s="113"/>
      <c r="F39" s="113"/>
      <c r="G39" s="113"/>
      <c r="H39" s="113"/>
      <c r="I39" s="113"/>
      <c r="J39" s="113"/>
      <c r="K39" s="113"/>
      <c r="L39" s="21">
        <v>50</v>
      </c>
      <c r="M39" s="21">
        <v>75</v>
      </c>
      <c r="N39" s="23">
        <f>SUM(N19)</f>
        <v>1</v>
      </c>
      <c r="O39" s="24">
        <f ca="1">SUM(B39*(IF(L19&lt;=14,M39,L39)*N39))</f>
        <v>0</v>
      </c>
      <c r="P39" s="76"/>
    </row>
    <row r="40" spans="2:17">
      <c r="B40" s="22"/>
      <c r="C40" s="113" t="s">
        <v>48</v>
      </c>
      <c r="D40" s="113"/>
      <c r="E40" s="113"/>
      <c r="F40" s="113"/>
      <c r="G40" s="113"/>
      <c r="H40" s="113"/>
      <c r="I40" s="113"/>
      <c r="J40" s="113"/>
      <c r="K40" s="113"/>
      <c r="L40" s="21">
        <v>40</v>
      </c>
      <c r="M40" s="21">
        <v>60</v>
      </c>
      <c r="N40" s="23">
        <f>SUM(N19)</f>
        <v>1</v>
      </c>
      <c r="O40" s="24">
        <f ca="1">SUM(B40*(IF(L19&lt;=14,M40,L40)*N40))</f>
        <v>0</v>
      </c>
      <c r="P40" s="76"/>
    </row>
    <row r="41" spans="2:17">
      <c r="B41" s="22"/>
      <c r="C41" s="114" t="s">
        <v>49</v>
      </c>
      <c r="D41" s="115"/>
      <c r="E41" s="115"/>
      <c r="F41" s="115"/>
      <c r="G41" s="115"/>
      <c r="H41" s="115"/>
      <c r="I41" s="115"/>
      <c r="J41" s="116"/>
      <c r="K41" s="117"/>
      <c r="L41" s="21">
        <v>350</v>
      </c>
      <c r="M41" s="21">
        <v>450</v>
      </c>
      <c r="N41" s="23">
        <f>SUM(N19)</f>
        <v>1</v>
      </c>
      <c r="O41" s="24">
        <f ca="1">SUM(B41*(IF(L19&lt;=14,M41,L41)*N41))</f>
        <v>0</v>
      </c>
      <c r="P41" s="76"/>
    </row>
    <row r="42" spans="2:17">
      <c r="B42" s="22"/>
      <c r="C42" s="114" t="s">
        <v>50</v>
      </c>
      <c r="D42" s="115"/>
      <c r="E42" s="115"/>
      <c r="F42" s="115"/>
      <c r="G42" s="115"/>
      <c r="H42" s="115"/>
      <c r="I42" s="115"/>
      <c r="J42" s="116"/>
      <c r="K42" s="117"/>
      <c r="L42" s="21">
        <v>1000</v>
      </c>
      <c r="M42" s="21">
        <v>1500</v>
      </c>
      <c r="N42" s="23">
        <f>SUM(N19)</f>
        <v>1</v>
      </c>
      <c r="O42" s="24">
        <f ca="1">SUM(B42*(IF(L19&lt;=14,M42,L42)*N42))</f>
        <v>0</v>
      </c>
      <c r="P42" s="76"/>
    </row>
    <row r="43" spans="2:17">
      <c r="B43" s="29"/>
      <c r="C43" s="131" t="s">
        <v>51</v>
      </c>
      <c r="D43" s="132"/>
      <c r="E43" s="132"/>
      <c r="F43" s="132"/>
      <c r="G43" s="132"/>
      <c r="H43" s="132"/>
      <c r="I43" s="132"/>
      <c r="J43" s="133"/>
      <c r="K43" s="134"/>
      <c r="L43" s="30"/>
      <c r="M43" s="31"/>
      <c r="N43" s="25"/>
      <c r="O43" s="32"/>
      <c r="P43" s="73"/>
      <c r="Q43" s="78"/>
    </row>
    <row r="44" spans="2:17">
      <c r="B44" s="33"/>
      <c r="C44" s="175" t="s">
        <v>52</v>
      </c>
      <c r="D44" s="175"/>
      <c r="E44" s="175"/>
      <c r="F44" s="175"/>
      <c r="G44" s="175"/>
      <c r="H44" s="175"/>
      <c r="I44" s="175"/>
      <c r="J44" s="175"/>
      <c r="K44" s="175"/>
      <c r="L44" s="34"/>
      <c r="M44" s="35"/>
      <c r="N44" s="36"/>
      <c r="O44" s="37"/>
      <c r="P44" s="73"/>
    </row>
    <row r="45" spans="2:17" ht="4.5" customHeight="1" thickBot="1">
      <c r="B45" s="135"/>
      <c r="C45" s="136"/>
      <c r="D45" s="136"/>
      <c r="E45" s="136"/>
      <c r="F45" s="136"/>
      <c r="G45" s="136"/>
      <c r="H45" s="136"/>
      <c r="I45" s="136"/>
      <c r="J45" s="136"/>
      <c r="K45" s="136"/>
      <c r="L45" s="137"/>
      <c r="M45" s="137"/>
      <c r="N45" s="137"/>
      <c r="O45" s="138"/>
      <c r="P45" s="73"/>
    </row>
    <row r="46" spans="2:17">
      <c r="B46" s="140" t="s">
        <v>53</v>
      </c>
      <c r="C46" s="141"/>
      <c r="D46" s="141"/>
      <c r="E46" s="141"/>
      <c r="F46" s="141"/>
      <c r="G46" s="141"/>
      <c r="H46" s="141"/>
      <c r="I46" s="141"/>
      <c r="J46" s="141"/>
      <c r="K46" s="141"/>
      <c r="L46" s="142"/>
      <c r="M46" s="39" t="s">
        <v>54</v>
      </c>
      <c r="N46" s="40"/>
      <c r="O46" s="2">
        <f ca="1">SUM(O23+O24+O25+O26+O27+O28+O29+O30+O31+O32+O37+O38+O39+O40+O41+O42)</f>
        <v>0</v>
      </c>
      <c r="P46" s="73"/>
    </row>
    <row r="47" spans="2:17">
      <c r="B47" s="128"/>
      <c r="C47" s="129"/>
      <c r="D47" s="129"/>
      <c r="E47" s="129"/>
      <c r="F47" s="129"/>
      <c r="G47" s="129"/>
      <c r="H47" s="129"/>
      <c r="I47" s="129"/>
      <c r="J47" s="129"/>
      <c r="K47" s="129"/>
      <c r="L47" s="130"/>
      <c r="M47" s="41" t="s">
        <v>55</v>
      </c>
      <c r="N47" s="20">
        <v>160</v>
      </c>
      <c r="O47" s="3" t="str">
        <f ca="1">IF(O46&gt;1,"160.00 ","0 ")</f>
        <v xml:space="preserve">0 </v>
      </c>
      <c r="P47" s="73"/>
    </row>
    <row r="48" spans="2:17">
      <c r="B48" s="42"/>
      <c r="D48" s="51"/>
      <c r="E48" s="8" t="s">
        <v>56</v>
      </c>
      <c r="F48" s="51"/>
      <c r="G48" s="8" t="s">
        <v>57</v>
      </c>
      <c r="H48" s="43"/>
      <c r="I48" s="51"/>
      <c r="J48" s="8" t="s">
        <v>58</v>
      </c>
      <c r="K48" s="43"/>
      <c r="L48" s="44"/>
      <c r="M48" s="41" t="s">
        <v>59</v>
      </c>
      <c r="N48" s="20">
        <v>200</v>
      </c>
      <c r="O48" s="3" t="str">
        <f ca="1">IF(O46&gt;1,"200.00 ","0 ")</f>
        <v xml:space="preserve">0 </v>
      </c>
      <c r="P48" s="73"/>
    </row>
    <row r="49" spans="2:17">
      <c r="B49" s="45"/>
      <c r="C49" s="43"/>
      <c r="D49" s="43"/>
      <c r="E49" s="43"/>
      <c r="F49" s="43"/>
      <c r="G49" s="43"/>
      <c r="H49" s="43"/>
      <c r="I49" s="43"/>
      <c r="J49" s="43"/>
      <c r="K49" s="43"/>
      <c r="L49" s="44"/>
      <c r="M49" s="120" t="s">
        <v>60</v>
      </c>
      <c r="N49" s="121"/>
      <c r="O49" s="126">
        <f>SUM(N34)</f>
        <v>0</v>
      </c>
      <c r="P49" s="73"/>
    </row>
    <row r="50" spans="2:17">
      <c r="B50" s="124" t="s">
        <v>61</v>
      </c>
      <c r="C50" s="125"/>
      <c r="D50" s="125"/>
      <c r="E50" s="125"/>
      <c r="F50" s="180"/>
      <c r="G50" s="180"/>
      <c r="H50" s="180"/>
      <c r="I50" s="180"/>
      <c r="J50" s="180"/>
      <c r="K50" s="180"/>
      <c r="L50" s="46"/>
      <c r="M50" s="122"/>
      <c r="N50" s="123"/>
      <c r="O50" s="127"/>
      <c r="P50" s="73"/>
    </row>
    <row r="51" spans="2:17">
      <c r="B51" s="124" t="s">
        <v>62</v>
      </c>
      <c r="C51" s="125"/>
      <c r="D51" s="125"/>
      <c r="E51" s="125"/>
      <c r="F51" s="143"/>
      <c r="G51" s="143"/>
      <c r="H51" s="143"/>
      <c r="I51" s="143"/>
      <c r="J51" s="143"/>
      <c r="K51" s="143"/>
      <c r="L51" s="46"/>
      <c r="M51" s="144" t="s">
        <v>63</v>
      </c>
      <c r="N51" s="145"/>
      <c r="O51" s="126"/>
      <c r="P51" s="73"/>
    </row>
    <row r="52" spans="2:17">
      <c r="B52" s="124" t="s">
        <v>64</v>
      </c>
      <c r="C52" s="125"/>
      <c r="D52" s="125"/>
      <c r="E52" s="125"/>
      <c r="F52" s="139"/>
      <c r="G52" s="139"/>
      <c r="H52" s="139"/>
      <c r="I52" s="139"/>
      <c r="J52" s="139"/>
      <c r="K52" s="139"/>
      <c r="L52" s="46"/>
      <c r="M52" s="146"/>
      <c r="N52" s="147"/>
      <c r="O52" s="127"/>
      <c r="P52" s="73"/>
    </row>
    <row r="53" spans="2:17">
      <c r="B53" s="81" t="s">
        <v>65</v>
      </c>
      <c r="C53" s="58"/>
      <c r="D53" s="58"/>
      <c r="E53" s="58"/>
      <c r="F53" s="1" t="s">
        <v>66</v>
      </c>
      <c r="G53" s="1"/>
      <c r="H53" s="1"/>
      <c r="I53" s="1"/>
      <c r="J53" s="1"/>
      <c r="K53" s="1"/>
      <c r="L53" s="49"/>
      <c r="M53" s="84" t="s">
        <v>67</v>
      </c>
      <c r="N53" s="85"/>
      <c r="O53" s="4">
        <f ca="1">IF(N33="y",Q54,0)</f>
        <v>0</v>
      </c>
      <c r="P53" s="73"/>
    </row>
    <row r="54" spans="2:17" ht="10.5" customHeight="1">
      <c r="B54" s="107" t="s">
        <v>68</v>
      </c>
      <c r="C54" s="108"/>
      <c r="D54" s="108"/>
      <c r="E54" s="108"/>
      <c r="F54" s="108"/>
      <c r="G54" s="108"/>
      <c r="H54" s="108"/>
      <c r="I54" s="108"/>
      <c r="J54" s="108"/>
      <c r="K54" s="108"/>
      <c r="L54" s="109"/>
      <c r="M54" s="92" t="s">
        <v>69</v>
      </c>
      <c r="N54" s="93"/>
      <c r="O54" s="70">
        <f ca="1">SUM(Q55)</f>
        <v>0</v>
      </c>
      <c r="P54" s="73"/>
      <c r="Q54" s="47">
        <f ca="1">SUM(O46*0.05)</f>
        <v>0</v>
      </c>
    </row>
    <row r="55" spans="2:17" ht="15" customHeight="1">
      <c r="B55" s="110"/>
      <c r="C55" s="111"/>
      <c r="D55" s="111"/>
      <c r="E55" s="111"/>
      <c r="F55" s="111"/>
      <c r="G55" s="111"/>
      <c r="H55" s="111"/>
      <c r="I55" s="111"/>
      <c r="J55" s="111"/>
      <c r="K55" s="111"/>
      <c r="L55" s="112"/>
      <c r="M55" s="99" t="s">
        <v>70</v>
      </c>
      <c r="N55" s="100"/>
      <c r="O55" s="5">
        <f ca="1">SUM(O46+O47+O48+O49+O53+O54)</f>
        <v>0</v>
      </c>
      <c r="P55" s="73"/>
      <c r="Q55" s="80">
        <f ca="1">SUM(O46+O47+O48+O49+O53)*0.03</f>
        <v>0</v>
      </c>
    </row>
    <row r="56" spans="2:17" ht="18.75" customHeight="1" thickBot="1">
      <c r="B56" s="90" t="s">
        <v>71</v>
      </c>
      <c r="C56" s="91"/>
      <c r="D56" s="91"/>
      <c r="E56" s="91"/>
      <c r="F56" s="91"/>
      <c r="G56" s="91"/>
      <c r="H56" s="91"/>
      <c r="I56" s="91"/>
      <c r="J56" s="91"/>
      <c r="K56" s="48" t="s">
        <v>72</v>
      </c>
      <c r="L56" s="82"/>
      <c r="M56" s="97" t="s">
        <v>73</v>
      </c>
      <c r="N56" s="98"/>
      <c r="O56" s="79">
        <f ca="1">SUM(O55*0.13)</f>
        <v>0</v>
      </c>
      <c r="P56" s="73"/>
    </row>
    <row r="57" spans="2:17" ht="11.25" customHeight="1">
      <c r="B57" s="101" t="s">
        <v>74</v>
      </c>
      <c r="C57" s="102"/>
      <c r="D57" s="102"/>
      <c r="E57" s="102"/>
      <c r="F57" s="102"/>
      <c r="G57" s="102"/>
      <c r="H57" s="102"/>
      <c r="I57" s="102"/>
      <c r="J57" s="102"/>
      <c r="K57" s="102"/>
      <c r="L57" s="103"/>
      <c r="M57" s="86" t="s">
        <v>75</v>
      </c>
      <c r="N57" s="87"/>
      <c r="O57" s="94">
        <f ca="1">SUM(O55+O56)</f>
        <v>0</v>
      </c>
      <c r="P57" s="73"/>
    </row>
    <row r="58" spans="2:17" ht="14.25" customHeight="1" thickBot="1">
      <c r="B58" s="104"/>
      <c r="C58" s="105"/>
      <c r="D58" s="105"/>
      <c r="E58" s="105"/>
      <c r="F58" s="105"/>
      <c r="G58" s="105"/>
      <c r="H58" s="105"/>
      <c r="I58" s="105"/>
      <c r="J58" s="105"/>
      <c r="K58" s="105"/>
      <c r="L58" s="106"/>
      <c r="M58" s="88"/>
      <c r="N58" s="89"/>
      <c r="O58" s="95"/>
      <c r="P58" s="73"/>
    </row>
    <row r="59" spans="2:17">
      <c r="B59" s="96" t="s">
        <v>76</v>
      </c>
      <c r="C59" s="96"/>
      <c r="D59" s="96"/>
      <c r="E59" s="96"/>
      <c r="F59" s="96"/>
      <c r="G59" s="96"/>
      <c r="H59" s="96"/>
      <c r="I59" s="96"/>
      <c r="J59" s="96"/>
      <c r="K59" s="96"/>
      <c r="L59" s="96"/>
      <c r="M59" s="96"/>
      <c r="N59" s="96"/>
      <c r="O59" s="96"/>
      <c r="P59" s="73"/>
    </row>
    <row r="60" spans="2:17">
      <c r="B60" s="96"/>
      <c r="C60" s="96"/>
      <c r="D60" s="96"/>
      <c r="E60" s="96"/>
      <c r="F60" s="96"/>
      <c r="G60" s="96"/>
      <c r="H60" s="96"/>
      <c r="I60" s="96"/>
      <c r="J60" s="96"/>
      <c r="K60" s="96"/>
      <c r="L60" s="96"/>
      <c r="M60" s="96"/>
      <c r="N60" s="96"/>
      <c r="O60" s="96"/>
      <c r="P60" s="73"/>
    </row>
    <row r="61" spans="2:17" ht="8.25" customHeight="1">
      <c r="B61" s="96"/>
      <c r="C61" s="96"/>
      <c r="D61" s="96"/>
      <c r="E61" s="96"/>
      <c r="F61" s="96"/>
      <c r="G61" s="96"/>
      <c r="H61" s="96"/>
      <c r="I61" s="96"/>
      <c r="J61" s="96"/>
      <c r="K61" s="96"/>
      <c r="L61" s="96"/>
      <c r="M61" s="96"/>
      <c r="N61" s="96"/>
      <c r="O61" s="96"/>
      <c r="P61" s="73"/>
    </row>
    <row r="62" spans="2:17" ht="2.25" customHeight="1"/>
    <row r="63" spans="2:17" ht="15.75" customHeight="1">
      <c r="B63" s="83" t="s">
        <v>77</v>
      </c>
      <c r="C63" s="83"/>
      <c r="D63" s="83"/>
      <c r="E63" s="83"/>
      <c r="F63" s="83"/>
      <c r="G63" s="83"/>
      <c r="H63" s="83"/>
      <c r="I63" s="83"/>
      <c r="J63" s="83"/>
      <c r="K63" s="83"/>
      <c r="L63" s="83"/>
      <c r="M63" s="83"/>
      <c r="N63" s="83"/>
      <c r="O63" s="83"/>
    </row>
    <row r="64" spans="2:17" ht="9" customHeight="1">
      <c r="N64" s="10" t="s">
        <v>78</v>
      </c>
      <c r="O64" s="9">
        <f ca="1">TODAY()</f>
        <v>45056</v>
      </c>
    </row>
    <row r="65" ht="3.75" customHeight="1"/>
  </sheetData>
  <sheetProtection algorithmName="SHA-512" hashValue="tE9s3WQvkgbhlp45wxNsVyzXomn8hFy9tUf3RtDS38isVfwo72IyTC9IOV+J8oHS1apgy2mzcqPzI816rqP0aw==" saltValue="AW1UyBTS/sWgn4LvFOQwLA==" spinCount="100000" sheet="1" selectLockedCells="1"/>
  <customSheetViews>
    <customSheetView guid="{DF3A92A1-B585-4042-A22B-1D444D090F1E}" scale="125" showPageBreaks="1" showGridLines="0" showRowCol="0" showRuler="0">
      <selection activeCell="E9" sqref="E9:K9"/>
    </customSheetView>
  </customSheetViews>
  <mergeCells count="82">
    <mergeCell ref="C22:K22"/>
    <mergeCell ref="C26:K26"/>
    <mergeCell ref="C27:K27"/>
    <mergeCell ref="C41:K41"/>
    <mergeCell ref="F50:K50"/>
    <mergeCell ref="C44:K44"/>
    <mergeCell ref="K34:M34"/>
    <mergeCell ref="C35:K35"/>
    <mergeCell ref="C29:K29"/>
    <mergeCell ref="C30:K30"/>
    <mergeCell ref="C36:O36"/>
    <mergeCell ref="C37:K37"/>
    <mergeCell ref="C38:K38"/>
    <mergeCell ref="C39:K39"/>
    <mergeCell ref="L35:O35"/>
    <mergeCell ref="C28:K28"/>
    <mergeCell ref="E15:K15"/>
    <mergeCell ref="E16:K16"/>
    <mergeCell ref="B18:O18"/>
    <mergeCell ref="C20:O20"/>
    <mergeCell ref="C21:K21"/>
    <mergeCell ref="B16:D16"/>
    <mergeCell ref="B15:D15"/>
    <mergeCell ref="B17:D17"/>
    <mergeCell ref="H17:K17"/>
    <mergeCell ref="E17:F17"/>
    <mergeCell ref="B7:O7"/>
    <mergeCell ref="B8:O8"/>
    <mergeCell ref="M9:O9"/>
    <mergeCell ref="M10:O10"/>
    <mergeCell ref="B9:D9"/>
    <mergeCell ref="B10:D10"/>
    <mergeCell ref="E9:K9"/>
    <mergeCell ref="E10:K10"/>
    <mergeCell ref="B2:O2"/>
    <mergeCell ref="B3:O3"/>
    <mergeCell ref="B4:O4"/>
    <mergeCell ref="B5:O5"/>
    <mergeCell ref="B6:O6"/>
    <mergeCell ref="E14:K14"/>
    <mergeCell ref="M11:O11"/>
    <mergeCell ref="M12:O12"/>
    <mergeCell ref="B11:D11"/>
    <mergeCell ref="B12:D12"/>
    <mergeCell ref="E13:K13"/>
    <mergeCell ref="E11:K11"/>
    <mergeCell ref="E12:K12"/>
    <mergeCell ref="B13:D13"/>
    <mergeCell ref="B14:D14"/>
    <mergeCell ref="M13:O13"/>
    <mergeCell ref="M49:N50"/>
    <mergeCell ref="C31:K31"/>
    <mergeCell ref="B52:E52"/>
    <mergeCell ref="O51:O52"/>
    <mergeCell ref="B47:L47"/>
    <mergeCell ref="C43:K43"/>
    <mergeCell ref="B50:E50"/>
    <mergeCell ref="B51:E51"/>
    <mergeCell ref="B45:O45"/>
    <mergeCell ref="F52:K52"/>
    <mergeCell ref="O49:O50"/>
    <mergeCell ref="C40:K40"/>
    <mergeCell ref="C42:K42"/>
    <mergeCell ref="B46:L46"/>
    <mergeCell ref="F51:K51"/>
    <mergeCell ref="M51:N52"/>
    <mergeCell ref="C23:K23"/>
    <mergeCell ref="C24:K24"/>
    <mergeCell ref="C25:K25"/>
    <mergeCell ref="C32:K32"/>
    <mergeCell ref="C33:M33"/>
    <mergeCell ref="B63:O63"/>
    <mergeCell ref="M53:N53"/>
    <mergeCell ref="M57:N58"/>
    <mergeCell ref="B56:J56"/>
    <mergeCell ref="M54:N54"/>
    <mergeCell ref="O57:O58"/>
    <mergeCell ref="B59:O61"/>
    <mergeCell ref="M56:N56"/>
    <mergeCell ref="M55:N55"/>
    <mergeCell ref="B57:L58"/>
    <mergeCell ref="B54:L55"/>
  </mergeCells>
  <phoneticPr fontId="3" type="noConversion"/>
  <conditionalFormatting sqref="N33">
    <cfRule type="iconSet" priority="1">
      <iconSet iconSet="3Symbols2">
        <cfvo type="percent" val="0"/>
        <cfvo type="percent" val="33"/>
        <cfvo type="percent" val="67"/>
      </iconSet>
    </cfRule>
  </conditionalFormatting>
  <hyperlinks>
    <hyperlink ref="B57:L58" r:id="rId1" tooltip="PLEASE SAVE THIS FORM TO EMAIL YOUR ORDER" display="mailto:stefan.k@av-canada.com?subject=CBAA%202023%20TRADESHOW%20FORM" xr:uid="{00000000-0004-0000-0000-000000000000}"/>
  </hyperlinks>
  <printOptions horizontalCentered="1" verticalCentered="1"/>
  <pageMargins left="0.23622047244094491" right="0.23622047244094491" top="0.74803149606299213" bottom="0.74803149606299213" header="0.31496062992125984" footer="0.31496062992125984"/>
  <pageSetup orientation="portrait" useFirstPageNumber="1"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00424E34A19B1488061FC28032BDD35" ma:contentTypeVersion="16" ma:contentTypeDescription="Create a new document." ma:contentTypeScope="" ma:versionID="61ce7b5e3bce3976b55e03080e86e4a1">
  <xsd:schema xmlns:xsd="http://www.w3.org/2001/XMLSchema" xmlns:xs="http://www.w3.org/2001/XMLSchema" xmlns:p="http://schemas.microsoft.com/office/2006/metadata/properties" xmlns:ns2="7a4615e2-284d-47ad-bfca-e45bc23c9f1c" xmlns:ns3="67790c10-c7cf-4bc7-9cb8-cc2e2b9b7654" targetNamespace="http://schemas.microsoft.com/office/2006/metadata/properties" ma:root="true" ma:fieldsID="550e039e78cf690fa80733c210f2218e" ns2:_="" ns3:_="">
    <xsd:import namespace="7a4615e2-284d-47ad-bfca-e45bc23c9f1c"/>
    <xsd:import namespace="67790c10-c7cf-4bc7-9cb8-cc2e2b9b765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4615e2-284d-47ad-bfca-e45bc23c9f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ff996be-a138-4400-9bc7-0fd8bcdd3aff"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790c10-c7cf-4bc7-9cb8-cc2e2b9b765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51f0ace-542b-4318-b0ef-ee4afd8581cd}" ma:internalName="TaxCatchAll" ma:showField="CatchAllData" ma:web="67790c10-c7cf-4bc7-9cb8-cc2e2b9b76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7F0E7D-7476-48B5-935C-50EC99642210}"/>
</file>

<file path=customXml/itemProps2.xml><?xml version="1.0" encoding="utf-8"?>
<ds:datastoreItem xmlns:ds="http://schemas.openxmlformats.org/officeDocument/2006/customXml" ds:itemID="{41688F56-F259-4219-84A3-4B485478968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 Kuzyk</dc:creator>
  <cp:keywords/>
  <dc:description/>
  <cp:lastModifiedBy/>
  <cp:revision/>
  <dcterms:created xsi:type="dcterms:W3CDTF">2014-08-22T18:00:46Z</dcterms:created>
  <dcterms:modified xsi:type="dcterms:W3CDTF">2023-05-10T13:53:43Z</dcterms:modified>
  <cp:category/>
  <cp:contentStatus/>
</cp:coreProperties>
</file>